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mc:AlternateContent xmlns:mc="http://schemas.openxmlformats.org/markup-compatibility/2006">
    <mc:Choice Requires="x15">
      <x15ac:absPath xmlns:x15ac="http://schemas.microsoft.com/office/spreadsheetml/2010/11/ac" url="\\10.18.7.51\share\疾病対策（2023.7）\E・06・01_予防接種\●E・06・03_広域予防接種事業\○様式（美の国あきたネット掲載用）\○標準様式２・３(実施報告書兼請求書)（常に最新）\"/>
    </mc:Choice>
  </mc:AlternateContent>
  <xr:revisionPtr revIDLastSave="0" documentId="13_ncr:1_{9B0AE6CD-890E-4555-82DB-992DE7C95570}" xr6:coauthVersionLast="47" xr6:coauthVersionMax="47" xr10:uidLastSave="{00000000-0000-0000-0000-000000000000}"/>
  <workbookProtection workbookAlgorithmName="SHA-512" workbookHashValue="2EN8tF4knZKD5+oO7WEffxqzbE8Jc1xzkKlfkGnYEl1bJ/YOg0EVLHEWn9/7Tfj8U6uSw4M6u+swSYZiiAnJDg==" workbookSaltValue="H7zXidchFwcIT13ng3KZSg==" workbookSpinCount="100000" lockStructure="1"/>
  <bookViews>
    <workbookView xWindow="-120" yWindow="-120" windowWidth="29040" windowHeight="15720" xr2:uid="{00000000-000D-0000-FFFF-FFFF00000000}"/>
  </bookViews>
  <sheets>
    <sheet name="実施報告書兼請求書(記入しないこと)" sheetId="4" r:id="rId1"/>
    <sheet name="委託料一覧" sheetId="6" state="hidden" r:id="rId2"/>
  </sheets>
  <externalReferences>
    <externalReference r:id="rId3"/>
  </externalReferences>
  <definedNames>
    <definedName name="_xlnm._FilterDatabase" localSheetId="1" hidden="1">委託料一覧!$A$5:$BR$34</definedName>
    <definedName name="_xlnm.Print_Area" localSheetId="1">委託料一覧!$A$1:$BV$34</definedName>
    <definedName name="_xlnm.Print_Area" localSheetId="0">'実施報告書兼請求書(記入しないこと)'!$A$1:$AL$50</definedName>
    <definedName name="_xlnm.Print_Titles" localSheetId="1">委託料一覧!$A:$B</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5" i="4" l="1"/>
  <c r="Q31" i="4" l="1"/>
  <c r="G31" i="4"/>
  <c r="AK31" i="4" s="1"/>
  <c r="G30" i="4"/>
  <c r="AK30" i="4" s="1"/>
  <c r="G29" i="4"/>
  <c r="G28" i="4"/>
  <c r="AK28" i="4" s="1"/>
  <c r="G26" i="4"/>
  <c r="G25" i="4"/>
  <c r="AK25" i="4" s="1"/>
  <c r="G23" i="4"/>
  <c r="G22" i="4"/>
  <c r="AK22" i="4" s="1"/>
  <c r="G20" i="4"/>
  <c r="G19" i="4"/>
  <c r="Q19" i="4" s="1"/>
  <c r="G17" i="4"/>
  <c r="G16" i="4"/>
  <c r="S31" i="4"/>
  <c r="AC31" i="4" s="1"/>
  <c r="S30" i="4"/>
  <c r="AC30" i="4" s="1"/>
  <c r="S29" i="4"/>
  <c r="AC29" i="4" s="1"/>
  <c r="S28" i="4"/>
  <c r="AC28" i="4" s="1"/>
  <c r="S26" i="4"/>
  <c r="AC26" i="4" s="1"/>
  <c r="S25" i="4"/>
  <c r="AC25" i="4" s="1"/>
  <c r="S23" i="4"/>
  <c r="AC23" i="4" s="1"/>
  <c r="S22" i="4"/>
  <c r="AC22" i="4" s="1"/>
  <c r="S20" i="4"/>
  <c r="AC20" i="4" s="1"/>
  <c r="S19" i="4"/>
  <c r="AA19" i="4" s="1"/>
  <c r="S17" i="4"/>
  <c r="AC17" i="4" s="1"/>
  <c r="S16" i="4"/>
  <c r="AC16" i="4" s="1"/>
  <c r="AK8" i="4"/>
  <c r="Q24" i="4"/>
  <c r="Q26" i="4"/>
  <c r="Q27" i="4"/>
  <c r="Q29" i="4"/>
  <c r="Q21" i="4"/>
  <c r="Q23" i="4"/>
  <c r="AK29" i="4"/>
  <c r="AK27" i="4"/>
  <c r="AC27" i="4"/>
  <c r="AA27" i="4"/>
  <c r="AK26" i="4"/>
  <c r="AK24" i="4"/>
  <c r="AC24" i="4"/>
  <c r="AA24" i="4"/>
  <c r="AK23" i="4"/>
  <c r="AK21" i="4"/>
  <c r="AC21" i="4"/>
  <c r="AA21" i="4"/>
  <c r="AK20" i="4"/>
  <c r="Q20" i="4"/>
  <c r="AK18" i="4"/>
  <c r="AC18" i="4"/>
  <c r="AA18" i="4"/>
  <c r="Q18" i="4"/>
  <c r="AK17" i="4"/>
  <c r="Q17" i="4"/>
  <c r="AK15" i="4"/>
  <c r="AC15" i="4"/>
  <c r="AA15" i="4"/>
  <c r="Q15" i="4"/>
  <c r="Q25" i="4" l="1"/>
  <c r="Q30" i="4"/>
  <c r="Q28" i="4"/>
  <c r="Q22" i="4"/>
  <c r="AC19" i="4"/>
  <c r="AA16" i="4"/>
  <c r="AK19" i="4"/>
  <c r="AK16" i="4"/>
  <c r="Q16" i="4"/>
  <c r="AA17" i="4"/>
  <c r="AA22" i="4"/>
  <c r="AA30" i="4"/>
  <c r="AA20" i="4"/>
  <c r="AA25" i="4"/>
  <c r="AA28" i="4"/>
  <c r="AA23" i="4"/>
  <c r="AA26" i="4"/>
  <c r="AA29" i="4"/>
  <c r="AA31" i="4"/>
  <c r="L32" i="4" l="1"/>
  <c r="G34" i="4"/>
  <c r="AP16" i="4"/>
  <c r="AO17" i="4"/>
  <c r="AP20" i="4"/>
  <c r="AO20" i="4"/>
  <c r="AO28" i="4"/>
  <c r="AP19" i="4"/>
  <c r="AO22" i="4"/>
  <c r="AP23" i="4"/>
  <c r="AO29" i="4"/>
  <c r="AP22" i="4"/>
  <c r="AP17" i="4"/>
  <c r="AO25" i="4"/>
  <c r="AO19" i="4"/>
  <c r="AO23" i="4"/>
  <c r="AO26" i="4"/>
  <c r="AO16" i="4"/>
  <c r="AC47" i="4" l="1"/>
  <c r="O47" i="4"/>
  <c r="AK33" i="4"/>
  <c r="Q32" i="4"/>
  <c r="T13" i="4"/>
  <c r="AO31" i="4"/>
  <c r="AP30" i="4"/>
  <c r="AO30" i="4"/>
  <c r="AP31" i="4"/>
  <c r="AC32" i="4" l="1"/>
  <c r="I33" i="4" l="1"/>
  <c r="Q33" i="4" s="1"/>
  <c r="AK32" i="4"/>
  <c r="P11" i="4"/>
</calcChain>
</file>

<file path=xl/sharedStrings.xml><?xml version="1.0" encoding="utf-8"?>
<sst xmlns="http://schemas.openxmlformats.org/spreadsheetml/2006/main" count="588" uniqueCount="373">
  <si>
    <t>秋 田 県 広 域 予 防 接 種</t>
    <rPh sb="0" eb="1">
      <t>アキ</t>
    </rPh>
    <rPh sb="2" eb="3">
      <t>タ</t>
    </rPh>
    <rPh sb="4" eb="5">
      <t>ケン</t>
    </rPh>
    <rPh sb="6" eb="7">
      <t>ヒロシ</t>
    </rPh>
    <rPh sb="8" eb="9">
      <t>イキ</t>
    </rPh>
    <rPh sb="10" eb="11">
      <t>ヨ</t>
    </rPh>
    <rPh sb="12" eb="13">
      <t>ボウ</t>
    </rPh>
    <rPh sb="14" eb="15">
      <t>セッ</t>
    </rPh>
    <rPh sb="16" eb="17">
      <t>タネ</t>
    </rPh>
    <phoneticPr fontId="20"/>
  </si>
  <si>
    <t>電話：</t>
    <rPh sb="0" eb="2">
      <t>デンワ</t>
    </rPh>
    <phoneticPr fontId="20"/>
  </si>
  <si>
    <t>（宛先）</t>
  </si>
  <si>
    <t>0187-85-3102</t>
  </si>
  <si>
    <t>hoken@town.akita-misato.lg.jp</t>
  </si>
  <si>
    <t xml:space="preserve"> 金 融 機 関 名</t>
    <rPh sb="1" eb="2">
      <t>カネ</t>
    </rPh>
    <rPh sb="3" eb="4">
      <t>ユウ</t>
    </rPh>
    <rPh sb="5" eb="6">
      <t>キ</t>
    </rPh>
    <rPh sb="7" eb="8">
      <t>セキ</t>
    </rPh>
    <rPh sb="9" eb="10">
      <t>メイ</t>
    </rPh>
    <phoneticPr fontId="20" alignment="distributed"/>
  </si>
  <si>
    <t>日</t>
    <rPh sb="0" eb="1">
      <t>ヒ</t>
    </rPh>
    <phoneticPr fontId="20"/>
  </si>
  <si>
    <t>請求者の押印要否 及び 風しん第５期の請求方法は、各市町村担当課所に確認してください（上の注意事項</t>
    <rPh sb="9" eb="10">
      <t>オヨ</t>
    </rPh>
    <rPh sb="12" eb="13">
      <t>フウ</t>
    </rPh>
    <rPh sb="15" eb="16">
      <t>ダイ</t>
    </rPh>
    <rPh sb="17" eb="18">
      <t>キ</t>
    </rPh>
    <rPh sb="21" eb="23">
      <t>ホウホウ</t>
    </rPh>
    <rPh sb="25" eb="26">
      <t>カク</t>
    </rPh>
    <phoneticPr fontId="20"/>
  </si>
  <si>
    <t>令和</t>
    <rPh sb="0" eb="2">
      <t>レイワ</t>
    </rPh>
    <phoneticPr fontId="20"/>
  </si>
  <si>
    <t>019-1541</t>
  </si>
  <si>
    <t>五城目町長　様</t>
  </si>
  <si>
    <t>実施報告書　兼　請求書</t>
    <rPh sb="0" eb="2">
      <t>ジッシ</t>
    </rPh>
    <rPh sb="2" eb="5">
      <t>ホウコクショ</t>
    </rPh>
    <rPh sb="6" eb="7">
      <t>ケン</t>
    </rPh>
    <rPh sb="8" eb="11">
      <t>セイキュウショ</t>
    </rPh>
    <phoneticPr fontId="20"/>
  </si>
  <si>
    <t>予　　診　　料</t>
  </si>
  <si>
    <t>横手市長　様</t>
  </si>
  <si>
    <t>年</t>
    <rPh sb="0" eb="1">
      <t>ネン</t>
    </rPh>
    <phoneticPr fontId="20"/>
  </si>
  <si>
    <t>月</t>
    <rPh sb="0" eb="1">
      <t>ガツ</t>
    </rPh>
    <phoneticPr fontId="20"/>
  </si>
  <si>
    <t>0185-27-8420</t>
  </si>
  <si>
    <t>山本郡藤里町藤琴字藤琴８</t>
    <rPh sb="0" eb="3">
      <t>ヤマモトグン</t>
    </rPh>
    <phoneticPr fontId="20"/>
  </si>
  <si>
    <t/>
  </si>
  <si>
    <t>高齢者用肺炎球菌</t>
    <rPh sb="0" eb="3">
      <t>コウレイシャ</t>
    </rPh>
    <rPh sb="3" eb="4">
      <t>ヨウ</t>
    </rPh>
    <rPh sb="4" eb="6">
      <t>ハイエン</t>
    </rPh>
    <rPh sb="6" eb="8">
      <t>キュウキン</t>
    </rPh>
    <phoneticPr fontId="20"/>
  </si>
  <si>
    <t>無し</t>
    <rPh sb="0" eb="1">
      <t>ナ</t>
    </rPh>
    <phoneticPr fontId="20"/>
  </si>
  <si>
    <t>←（宛先）から市町村をプルダウンメニューで選択してください。単価等が表示されます。</t>
    <rPh sb="2" eb="3">
      <t>ア</t>
    </rPh>
    <rPh sb="3" eb="4">
      <t>サキ</t>
    </rPh>
    <rPh sb="7" eb="10">
      <t>シチョウソン</t>
    </rPh>
    <rPh sb="21" eb="23">
      <t>センタク</t>
    </rPh>
    <rPh sb="30" eb="32">
      <t>タンカ</t>
    </rPh>
    <rPh sb="32" eb="33">
      <t>トウ</t>
    </rPh>
    <rPh sb="34" eb="36">
      <t>ヒョウジ</t>
    </rPh>
    <phoneticPr fontId="20"/>
  </si>
  <si>
    <t>医療機関名</t>
    <rPh sb="0" eb="5">
      <t>イリョウキカンメイ</t>
    </rPh>
    <phoneticPr fontId="20"/>
  </si>
  <si>
    <t>：</t>
  </si>
  <si>
    <t>インフルエンザ
（高齢者）</t>
  </si>
  <si>
    <t>【 振 込 先 】</t>
    <rPh sb="2" eb="3">
      <t>ブルイ</t>
    </rPh>
    <rPh sb="4" eb="5">
      <t>コミ</t>
    </rPh>
    <rPh sb="6" eb="7">
      <t>サキ</t>
    </rPh>
    <phoneticPr fontId="20" alignment="distributed"/>
  </si>
  <si>
    <t>潟上市天王字棒沼台２２６－１</t>
    <rPh sb="0" eb="3">
      <t>カタガミシ</t>
    </rPh>
    <rPh sb="3" eb="5">
      <t>テンノウ</t>
    </rPh>
    <rPh sb="5" eb="6">
      <t>ジ</t>
    </rPh>
    <rPh sb="6" eb="7">
      <t>ボウ</t>
    </rPh>
    <rPh sb="7" eb="9">
      <t>ヌマダイ</t>
    </rPh>
    <phoneticPr fontId="20"/>
  </si>
  <si>
    <t>所在地</t>
    <rPh sb="0" eb="1">
      <t>トコロ</t>
    </rPh>
    <rPh sb="1" eb="2">
      <t>ザイ</t>
    </rPh>
    <rPh sb="2" eb="3">
      <t>チ</t>
    </rPh>
    <phoneticPr fontId="20"/>
  </si>
  <si>
    <t>（実施報告書兼請求書の元データ）</t>
    <rPh sb="1" eb="3">
      <t>ジッシ</t>
    </rPh>
    <rPh sb="3" eb="6">
      <t>ホウコクショ</t>
    </rPh>
    <rPh sb="6" eb="7">
      <t>ケン</t>
    </rPh>
    <rPh sb="7" eb="10">
      <t>セイキュウショ</t>
    </rPh>
    <rPh sb="11" eb="12">
      <t>モト</t>
    </rPh>
    <phoneticPr fontId="20"/>
  </si>
  <si>
    <t>氏名</t>
    <rPh sb="0" eb="1">
      <t>シ</t>
    </rPh>
    <rPh sb="1" eb="2">
      <t>メイ</t>
    </rPh>
    <phoneticPr fontId="20"/>
  </si>
  <si>
    <t xml:space="preserve"> 預 金 種 別</t>
    <rPh sb="1" eb="2">
      <t>アズカリ</t>
    </rPh>
    <rPh sb="3" eb="4">
      <t>カネ</t>
    </rPh>
    <rPh sb="5" eb="6">
      <t>タネ</t>
    </rPh>
    <rPh sb="7" eb="8">
      <t>ベツ</t>
    </rPh>
    <phoneticPr fontId="20" alignment="distributed"/>
  </si>
  <si>
    <t>インフルエンザの実施期間は10月～2月</t>
  </si>
  <si>
    <t>014-0392</t>
  </si>
  <si>
    <t>金　額　(A)×(B)</t>
    <rPh sb="0" eb="1">
      <t>コン</t>
    </rPh>
    <rPh sb="2" eb="3">
      <t>ガク</t>
    </rPh>
    <phoneticPr fontId="20" alignment="distributed"/>
  </si>
  <si>
    <t>大館市字三ノ丸５５</t>
    <rPh sb="0" eb="3">
      <t>オオダテシ</t>
    </rPh>
    <rPh sb="3" eb="4">
      <t>アザ</t>
    </rPh>
    <rPh sb="4" eb="5">
      <t>サン</t>
    </rPh>
    <rPh sb="6" eb="7">
      <t>マル</t>
    </rPh>
    <phoneticPr fontId="20"/>
  </si>
  <si>
    <t>予診票</t>
    <rPh sb="0" eb="3">
      <t>ヨシンヒョウ</t>
    </rPh>
    <phoneticPr fontId="20"/>
  </si>
  <si>
    <t>仙北郡美郷町土崎字上野乙１７０－１0</t>
    <rPh sb="0" eb="3">
      <t>センボクグン</t>
    </rPh>
    <rPh sb="3" eb="6">
      <t>ミサトチョウ</t>
    </rPh>
    <rPh sb="6" eb="8">
      <t>ツチザキ</t>
    </rPh>
    <rPh sb="8" eb="9">
      <t>アザ</t>
    </rPh>
    <rPh sb="9" eb="12">
      <t>ウエノオツ</t>
    </rPh>
    <phoneticPr fontId="20"/>
  </si>
  <si>
    <t>定期予防接種にかかる</t>
    <rPh sb="0" eb="2">
      <t>テイキ</t>
    </rPh>
    <rPh sb="2" eb="4">
      <t>ヨボウ</t>
    </rPh>
    <rPh sb="4" eb="6">
      <t>セッシュ</t>
    </rPh>
    <phoneticPr fontId="20" alignment="distributed"/>
  </si>
  <si>
    <t>月分</t>
    <rPh sb="0" eb="2">
      <t>ガツブン</t>
    </rPh>
    <phoneticPr fontId="20" alignment="distributed"/>
  </si>
  <si>
    <t>0182-47-3410</t>
  </si>
  <si>
    <t>の委託料として、次のとおり請求します。</t>
    <rPh sb="1" eb="4">
      <t>イタクリョウ</t>
    </rPh>
    <rPh sb="8" eb="9">
      <t>ツギ</t>
    </rPh>
    <rPh sb="13" eb="15">
      <t>セイキュウ</t>
    </rPh>
    <phoneticPr fontId="20" alignment="distributed"/>
  </si>
  <si>
    <t>請求金額</t>
    <rPh sb="0" eb="2">
      <t>セイキュウ</t>
    </rPh>
    <rPh sb="2" eb="4">
      <t>キンガク</t>
    </rPh>
    <phoneticPr fontId="20"/>
  </si>
  <si>
    <t>【 内　訳 】</t>
    <rPh sb="2" eb="3">
      <t>ウチ</t>
    </rPh>
    <rPh sb="4" eb="5">
      <t>ヤク</t>
    </rPh>
    <phoneticPr fontId="20"/>
  </si>
  <si>
    <t>単　価　(B)</t>
    <rPh sb="0" eb="1">
      <t>タン</t>
    </rPh>
    <rPh sb="2" eb="3">
      <t>アタイ</t>
    </rPh>
    <phoneticPr fontId="20" alignment="distributed"/>
  </si>
  <si>
    <t>添付書類</t>
  </si>
  <si>
    <t>0185-76-4608</t>
  </si>
  <si>
    <t>インフルエンザの実施期間は10月～2月</t>
    <rPh sb="8" eb="10">
      <t>ジッシ</t>
    </rPh>
    <rPh sb="10" eb="12">
      <t>キカン</t>
    </rPh>
    <rPh sb="15" eb="16">
      <t>ガツ</t>
    </rPh>
    <rPh sb="18" eb="19">
      <t>ガツ</t>
    </rPh>
    <phoneticPr fontId="20"/>
  </si>
  <si>
    <t>区　分</t>
    <rPh sb="0" eb="1">
      <t>ク</t>
    </rPh>
    <rPh sb="2" eb="3">
      <t>ブン</t>
    </rPh>
    <phoneticPr fontId="20"/>
  </si>
  <si>
    <t>円</t>
    <rPh sb="0" eb="1">
      <t>エン</t>
    </rPh>
    <phoneticPr fontId="20"/>
  </si>
  <si>
    <t>件　数（人）　(A)</t>
    <rPh sb="0" eb="1">
      <t>ケン</t>
    </rPh>
    <rPh sb="2" eb="3">
      <t>カズ</t>
    </rPh>
    <rPh sb="4" eb="5">
      <t>ニン</t>
    </rPh>
    <phoneticPr fontId="20" alignment="distributed"/>
  </si>
  <si>
    <t>市民福祉部　健康推進課</t>
    <rPh sb="0" eb="2">
      <t>シミン</t>
    </rPh>
    <rPh sb="2" eb="5">
      <t>フクシブ</t>
    </rPh>
    <rPh sb="6" eb="8">
      <t>ケンコウ</t>
    </rPh>
    <rPh sb="8" eb="11">
      <t>スイシンカ</t>
    </rPh>
    <phoneticPr fontId="20"/>
  </si>
  <si>
    <t>南秋田郡大潟村字中央１－１３</t>
    <rPh sb="0" eb="4">
      <t>ミナミアキタグン</t>
    </rPh>
    <rPh sb="4" eb="7">
      <t>オオガタムラ</t>
    </rPh>
    <rPh sb="7" eb="8">
      <t>アザ</t>
    </rPh>
    <rPh sb="8" eb="10">
      <t>チュウオウ</t>
    </rPh>
    <phoneticPr fontId="20"/>
  </si>
  <si>
    <t xml:space="preserve"> 本 ・ 支 店 名</t>
    <rPh sb="1" eb="2">
      <t>ホン</t>
    </rPh>
    <rPh sb="5" eb="6">
      <t>シ</t>
    </rPh>
    <rPh sb="7" eb="8">
      <t>ミセ</t>
    </rPh>
    <rPh sb="9" eb="10">
      <t>ナ</t>
    </rPh>
    <phoneticPr fontId="20" alignment="distributed"/>
  </si>
  <si>
    <t>0186-42-9055</t>
  </si>
  <si>
    <t>FAX</t>
  </si>
  <si>
    <t>東成瀬村長　様</t>
  </si>
  <si>
    <t>山本郡八峰町峰浜目名潟字目長田１１８</t>
    <rPh sb="0" eb="3">
      <t>ヤマモトグン</t>
    </rPh>
    <rPh sb="3" eb="6">
      <t>ハッポウチョウ</t>
    </rPh>
    <rPh sb="6" eb="8">
      <t>ミネハマ</t>
    </rPh>
    <rPh sb="8" eb="9">
      <t>メ</t>
    </rPh>
    <rPh sb="9" eb="10">
      <t>ナ</t>
    </rPh>
    <rPh sb="10" eb="11">
      <t>ガタ</t>
    </rPh>
    <rPh sb="11" eb="12">
      <t>アザ</t>
    </rPh>
    <rPh sb="12" eb="13">
      <t>メ</t>
    </rPh>
    <rPh sb="13" eb="14">
      <t>ナガ</t>
    </rPh>
    <rPh sb="14" eb="15">
      <t>タ</t>
    </rPh>
    <phoneticPr fontId="20"/>
  </si>
  <si>
    <t>市町村担当課所：</t>
    <rPh sb="0" eb="3">
      <t>シチョウソン</t>
    </rPh>
    <rPh sb="3" eb="5">
      <t>タントウ</t>
    </rPh>
    <rPh sb="5" eb="6">
      <t>カ</t>
    </rPh>
    <rPh sb="6" eb="7">
      <t>ショ</t>
    </rPh>
    <phoneticPr fontId="20"/>
  </si>
  <si>
    <t>0184-24-0481</t>
  </si>
  <si>
    <t>kenkou@city.nikaho.lg.jp</t>
  </si>
  <si>
    <t xml:space="preserve"> フ　リ　ガ　ナ</t>
  </si>
  <si>
    <t>２価</t>
    <rPh sb="1" eb="2">
      <t>カ</t>
    </rPh>
    <phoneticPr fontId="20"/>
  </si>
  <si>
    <t>合　　　　　　　計</t>
    <rPh sb="0" eb="1">
      <t>ゴウ</t>
    </rPh>
    <rPh sb="8" eb="9">
      <t>ケイ</t>
    </rPh>
    <phoneticPr fontId="20"/>
  </si>
  <si>
    <t>仙北市角館町中菅沢８１－８</t>
    <rPh sb="0" eb="2">
      <t>センボク</t>
    </rPh>
    <rPh sb="2" eb="3">
      <t>シ</t>
    </rPh>
    <rPh sb="3" eb="6">
      <t>カクノダテマチ</t>
    </rPh>
    <rPh sb="6" eb="7">
      <t>ナカ</t>
    </rPh>
    <rPh sb="7" eb="8">
      <t>スガ</t>
    </rPh>
    <rPh sb="8" eb="9">
      <t>ザワ</t>
    </rPh>
    <phoneticPr fontId="20"/>
  </si>
  <si>
    <t>健康福祉部　医療健康課</t>
    <rPh sb="0" eb="2">
      <t>ケンコウ</t>
    </rPh>
    <rPh sb="2" eb="5">
      <t>フクシブ</t>
    </rPh>
    <rPh sb="6" eb="8">
      <t>イリョウ</t>
    </rPh>
    <rPh sb="8" eb="10">
      <t>ケンコウ</t>
    </rPh>
    <rPh sb="10" eb="11">
      <t>カ</t>
    </rPh>
    <phoneticPr fontId="20"/>
  </si>
  <si>
    <t>三種混合
（DPT）</t>
  </si>
  <si>
    <t>摘　　　　　　要</t>
    <rPh sb="0" eb="1">
      <t>チャク</t>
    </rPh>
    <rPh sb="7" eb="8">
      <t>ヨウ</t>
    </rPh>
    <phoneticPr fontId="20"/>
  </si>
  <si>
    <t>注　意　事　項</t>
    <rPh sb="0" eb="1">
      <t>チュウ</t>
    </rPh>
    <rPh sb="2" eb="3">
      <t>イ</t>
    </rPh>
    <rPh sb="4" eb="5">
      <t>コト</t>
    </rPh>
    <rPh sb="6" eb="7">
      <t>コウ</t>
    </rPh>
    <phoneticPr fontId="20"/>
  </si>
  <si>
    <t>内訳【一般　　人】</t>
    <rPh sb="0" eb="2">
      <t>ウチワケ</t>
    </rPh>
    <phoneticPr fontId="20"/>
  </si>
  <si>
    <t>　</t>
  </si>
  <si>
    <t xml:space="preserve"> 口 座 番 号</t>
    <rPh sb="1" eb="2">
      <t>クチ</t>
    </rPh>
    <rPh sb="3" eb="4">
      <t>ザ</t>
    </rPh>
    <rPh sb="5" eb="6">
      <t>バン</t>
    </rPh>
    <rPh sb="7" eb="8">
      <t>ゴウ</t>
    </rPh>
    <phoneticPr fontId="20" alignment="distributed"/>
  </si>
  <si>
    <t xml:space="preserve"> 口 座 名 義</t>
    <rPh sb="1" eb="2">
      <t>クチ</t>
    </rPh>
    <rPh sb="3" eb="4">
      <t>ザ</t>
    </rPh>
    <rPh sb="5" eb="6">
      <t>ナ</t>
    </rPh>
    <rPh sb="7" eb="8">
      <t>ギ</t>
    </rPh>
    <phoneticPr fontId="20" alignment="distributed"/>
  </si>
  <si>
    <t>◎</t>
  </si>
  <si>
    <t>特記</t>
    <rPh sb="0" eb="2">
      <t>トッキ</t>
    </rPh>
    <phoneticPr fontId="20"/>
  </si>
  <si>
    <t>に記載がある場合を除く）。</t>
    <rPh sb="6" eb="8">
      <t>バアイ</t>
    </rPh>
    <rPh sb="9" eb="10">
      <t>ノゾ</t>
    </rPh>
    <phoneticPr fontId="20"/>
  </si>
  <si>
    <t>４価</t>
    <rPh sb="1" eb="2">
      <t>カ</t>
    </rPh>
    <phoneticPr fontId="20"/>
  </si>
  <si>
    <t>市町村</t>
  </si>
  <si>
    <t>担当課所</t>
    <rPh sb="2" eb="4">
      <t>カショ</t>
    </rPh>
    <phoneticPr fontId="20"/>
  </si>
  <si>
    <t>風しん</t>
  </si>
  <si>
    <t>藤里町長　様</t>
  </si>
  <si>
    <t>018-2502</t>
  </si>
  <si>
    <t>八郎潟町長　様</t>
  </si>
  <si>
    <t>郵便番号</t>
  </si>
  <si>
    <t>所在地</t>
  </si>
  <si>
    <t>電話番号</t>
  </si>
  <si>
    <t>←この余白は必要に応じて御活用ください。不要の場合は印刷範囲から除外していただくことも可能です。</t>
    <rPh sb="3" eb="5">
      <t>ヨハク</t>
    </rPh>
    <rPh sb="6" eb="8">
      <t>ヒツヨウ</t>
    </rPh>
    <rPh sb="9" eb="10">
      <t>オウ</t>
    </rPh>
    <rPh sb="12" eb="15">
      <t>ゴカツヨウ</t>
    </rPh>
    <rPh sb="20" eb="22">
      <t>フヨウ</t>
    </rPh>
    <rPh sb="23" eb="25">
      <t>バアイ</t>
    </rPh>
    <rPh sb="26" eb="28">
      <t>インサツ</t>
    </rPh>
    <rPh sb="28" eb="30">
      <t>ハンイ</t>
    </rPh>
    <rPh sb="32" eb="34">
      <t>ジョガイ</t>
    </rPh>
    <rPh sb="43" eb="45">
      <t>カノウ</t>
    </rPh>
    <phoneticPr fontId="20"/>
  </si>
  <si>
    <t>四種混合
（DPT-IPV）</t>
  </si>
  <si>
    <t>住民福祉課</t>
    <rPh sb="0" eb="2">
      <t>ジュウミン</t>
    </rPh>
    <rPh sb="2" eb="5">
      <t>フクシカ</t>
    </rPh>
    <phoneticPr fontId="20"/>
  </si>
  <si>
    <t>0186-30-1257</t>
  </si>
  <si>
    <t>予診料</t>
    <rPh sb="0" eb="1">
      <t>ヨ</t>
    </rPh>
    <rPh sb="1" eb="2">
      <t>ミ</t>
    </rPh>
    <rPh sb="2" eb="3">
      <t>リョウ</t>
    </rPh>
    <phoneticPr fontId="20"/>
  </si>
  <si>
    <t>ロタウイルス感染症</t>
    <rPh sb="6" eb="8">
      <t>カンセン</t>
    </rPh>
    <rPh sb="8" eb="9">
      <t>ショウ</t>
    </rPh>
    <phoneticPr fontId="20"/>
  </si>
  <si>
    <t>二種混合
（DT）</t>
  </si>
  <si>
    <t>不活化ポリオ</t>
  </si>
  <si>
    <t>　（請求書の公印省略とした場合の担当者等の記載等）</t>
  </si>
  <si>
    <t>麻しん風しん混合（MR）</t>
    <rPh sb="6" eb="8">
      <t>コンゴウ</t>
    </rPh>
    <phoneticPr fontId="20"/>
  </si>
  <si>
    <t>麻しん</t>
  </si>
  <si>
    <t>担当者氏名</t>
    <rPh sb="0" eb="3">
      <t>タントウシャ</t>
    </rPh>
    <rPh sb="3" eb="5">
      <t>シメイ</t>
    </rPh>
    <phoneticPr fontId="20"/>
  </si>
  <si>
    <t>日本脳炎</t>
  </si>
  <si>
    <t>結核
（BCG）</t>
    <rPh sb="0" eb="2">
      <t>ケッカク</t>
    </rPh>
    <phoneticPr fontId="20"/>
  </si>
  <si>
    <t>北秋田市長　様</t>
  </si>
  <si>
    <t>Hib
感染症</t>
    <rPh sb="4" eb="7">
      <t>カンセンショウ</t>
    </rPh>
    <phoneticPr fontId="20"/>
  </si>
  <si>
    <t>ヒトパピローマ
ウイルス感染症</t>
    <rPh sb="12" eb="15">
      <t>カンセンショウ</t>
    </rPh>
    <phoneticPr fontId="20"/>
  </si>
  <si>
    <t>水痘</t>
    <rPh sb="0" eb="2">
      <t>スイトウ</t>
    </rPh>
    <phoneticPr fontId="20"/>
  </si>
  <si>
    <t>B型肝炎</t>
    <rPh sb="1" eb="2">
      <t>ガタ</t>
    </rPh>
    <rPh sb="2" eb="4">
      <t>カンエン</t>
    </rPh>
    <phoneticPr fontId="20"/>
  </si>
  <si>
    <t>能代市長　様</t>
  </si>
  <si>
    <t>インフルエンザ
（高齢者）</t>
    <rPh sb="9" eb="12">
      <t>コウレイシャ</t>
    </rPh>
    <phoneticPr fontId="20"/>
  </si>
  <si>
    <t>高齢者用肺炎球菌</t>
    <rPh sb="4" eb="6">
      <t>ハイエン</t>
    </rPh>
    <rPh sb="6" eb="8">
      <t>キュウキン</t>
    </rPh>
    <phoneticPr fontId="20"/>
  </si>
  <si>
    <t>摘要</t>
    <rPh sb="0" eb="2">
      <t>テキヨウ</t>
    </rPh>
    <phoneticPr fontId="20"/>
  </si>
  <si>
    <t>注意事項</t>
    <rPh sb="0" eb="2">
      <t>チュウイ</t>
    </rPh>
    <rPh sb="2" eb="4">
      <t>ジコウ</t>
    </rPh>
    <phoneticPr fontId="20"/>
  </si>
  <si>
    <t>押印欄</t>
    <rPh sb="0" eb="2">
      <t>オウイン</t>
    </rPh>
    <rPh sb="2" eb="3">
      <t>ラン</t>
    </rPh>
    <phoneticPr fontId="20"/>
  </si>
  <si>
    <t>メール</t>
  </si>
  <si>
    <t>上小阿仁村長　様</t>
  </si>
  <si>
    <t>第1期</t>
  </si>
  <si>
    <t>第2期</t>
  </si>
  <si>
    <t>1価</t>
    <rPh sb="1" eb="2">
      <t>カ</t>
    </rPh>
    <phoneticPr fontId="20"/>
  </si>
  <si>
    <t>5価</t>
    <rPh sb="1" eb="2">
      <t>カ</t>
    </rPh>
    <phoneticPr fontId="20"/>
  </si>
  <si>
    <t>秋田市長　様　
【市内】</t>
    <rPh sb="0" eb="3">
      <t>アキタシ</t>
    </rPh>
    <rPh sb="3" eb="4">
      <t>チョウ</t>
    </rPh>
    <rPh sb="5" eb="6">
      <t>サマ</t>
    </rPh>
    <phoneticPr fontId="20"/>
  </si>
  <si>
    <t>秋田市保健所　健康管理課</t>
    <rPh sb="0" eb="3">
      <t>アキタシ</t>
    </rPh>
    <rPh sb="3" eb="6">
      <t>ホケンショ</t>
    </rPh>
    <rPh sb="7" eb="9">
      <t>ケンコウ</t>
    </rPh>
    <rPh sb="9" eb="12">
      <t>カンリカ</t>
    </rPh>
    <phoneticPr fontId="20"/>
  </si>
  <si>
    <t>福祉部　健康課　健康企画係</t>
    <rPh sb="0" eb="3">
      <t>フクシブ</t>
    </rPh>
    <rPh sb="4" eb="6">
      <t>ケンコウ</t>
    </rPh>
    <rPh sb="6" eb="7">
      <t>カ</t>
    </rPh>
    <rPh sb="8" eb="10">
      <t>ケンコウ</t>
    </rPh>
    <rPh sb="10" eb="12">
      <t>キカク</t>
    </rPh>
    <rPh sb="12" eb="13">
      <t>ガカリ</t>
    </rPh>
    <phoneticPr fontId="20"/>
  </si>
  <si>
    <t>八峰町長　様</t>
  </si>
  <si>
    <t>010-0976</t>
  </si>
  <si>
    <t>齊藤　一樹</t>
    <rPh sb="0" eb="2">
      <t>サイトウ</t>
    </rPh>
    <rPh sb="3" eb="5">
      <t>カズキ</t>
    </rPh>
    <phoneticPr fontId="20"/>
  </si>
  <si>
    <t>秋田市八橋南一丁目８－３</t>
    <rPh sb="0" eb="3">
      <t>アキタシ</t>
    </rPh>
    <rPh sb="3" eb="5">
      <t>ヤバセ</t>
    </rPh>
    <rPh sb="5" eb="6">
      <t>ミナミ</t>
    </rPh>
    <rPh sb="6" eb="9">
      <t>イッチョウメ</t>
    </rPh>
    <phoneticPr fontId="20"/>
  </si>
  <si>
    <t>男鹿市船川港船川字泉台６６番地１</t>
    <rPh sb="0" eb="3">
      <t>オガシ</t>
    </rPh>
    <rPh sb="3" eb="5">
      <t>フナカワ</t>
    </rPh>
    <rPh sb="5" eb="6">
      <t>ミナト</t>
    </rPh>
    <rPh sb="6" eb="8">
      <t>フナカワ</t>
    </rPh>
    <rPh sb="8" eb="9">
      <t>アザ</t>
    </rPh>
    <rPh sb="9" eb="11">
      <t>イズミダイ</t>
    </rPh>
    <rPh sb="13" eb="15">
      <t>バンチ</t>
    </rPh>
    <phoneticPr fontId="20"/>
  </si>
  <si>
    <t>018-883-1179</t>
  </si>
  <si>
    <t>15価</t>
    <rPh sb="2" eb="3">
      <t>カ</t>
    </rPh>
    <phoneticPr fontId="20"/>
  </si>
  <si>
    <t>大館市長　様</t>
  </si>
  <si>
    <t>非課税世帯</t>
    <rPh sb="0" eb="3">
      <t>ヒカゼイ</t>
    </rPh>
    <rPh sb="3" eb="5">
      <t>セタイ</t>
    </rPh>
    <phoneticPr fontId="20"/>
  </si>
  <si>
    <t>課税世帯</t>
    <rPh sb="0" eb="2">
      <t>カゼイ</t>
    </rPh>
    <rPh sb="2" eb="4">
      <t>セタイ</t>
    </rPh>
    <phoneticPr fontId="20"/>
  </si>
  <si>
    <t>新型コロナウイルス感染症</t>
    <rPh sb="0" eb="2">
      <t>シンガタ</t>
    </rPh>
    <rPh sb="9" eb="12">
      <t>カンセンショウ</t>
    </rPh>
    <phoneticPr fontId="20"/>
  </si>
  <si>
    <t>018-883-1158</t>
  </si>
  <si>
    <t>秋田市長　様　
【市外（県内に限る）】</t>
    <rPh sb="0" eb="3">
      <t>アキタシ</t>
    </rPh>
    <rPh sb="3" eb="4">
      <t>チョウ</t>
    </rPh>
    <rPh sb="5" eb="6">
      <t>サマ</t>
    </rPh>
    <rPh sb="12" eb="14">
      <t>ケンナイ</t>
    </rPh>
    <rPh sb="15" eb="16">
      <t>カギ</t>
    </rPh>
    <phoneticPr fontId="20"/>
  </si>
  <si>
    <t>0184-32-3000</t>
  </si>
  <si>
    <t>井川町長　様</t>
  </si>
  <si>
    <t>0186-42-9054</t>
  </si>
  <si>
    <t>一般</t>
    <rPh sb="0" eb="2">
      <t>イッパン</t>
    </rPh>
    <phoneticPr fontId="20"/>
  </si>
  <si>
    <t>印</t>
    <rPh sb="0" eb="1">
      <t>イン</t>
    </rPh>
    <phoneticPr fontId="20"/>
  </si>
  <si>
    <t>0187-54-1117(代表)</t>
    <rPh sb="13" eb="15">
      <t>ダイヒョウ</t>
    </rPh>
    <phoneticPr fontId="20"/>
  </si>
  <si>
    <t>013-0044</t>
  </si>
  <si>
    <t>横手市横山町１－１</t>
    <rPh sb="0" eb="2">
      <t>ヨコテ</t>
    </rPh>
    <rPh sb="2" eb="3">
      <t>シ</t>
    </rPh>
    <rPh sb="3" eb="6">
      <t>ヨコヤマチョウ</t>
    </rPh>
    <phoneticPr fontId="20"/>
  </si>
  <si>
    <t>0182-33-9600</t>
  </si>
  <si>
    <t>0185-76-2113</t>
  </si>
  <si>
    <t>13価</t>
    <rPh sb="2" eb="3">
      <t>カ</t>
    </rPh>
    <phoneticPr fontId="20"/>
  </si>
  <si>
    <t>kenkou@city.yokote.lg.jp</t>
  </si>
  <si>
    <t>017-0897</t>
  </si>
  <si>
    <t>南秋田郡五城目町西磯ノ目一丁目１－１</t>
    <rPh sb="0" eb="4">
      <t>ミナミアキタグン</t>
    </rPh>
    <rPh sb="4" eb="8">
      <t>ゴジョウメマチ</t>
    </rPh>
    <rPh sb="8" eb="9">
      <t>ニシ</t>
    </rPh>
    <rPh sb="9" eb="10">
      <t>イソ</t>
    </rPh>
    <rPh sb="11" eb="12">
      <t>メ</t>
    </rPh>
    <rPh sb="12" eb="13">
      <t>１</t>
    </rPh>
    <rPh sb="13" eb="14">
      <t>チョウ</t>
    </rPh>
    <rPh sb="14" eb="15">
      <t>メ</t>
    </rPh>
    <phoneticPr fontId="20"/>
  </si>
  <si>
    <t>男鹿市長　様</t>
  </si>
  <si>
    <t>南秋田郡井川町北川尻字海老沢樋ノ口７８－１</t>
    <rPh sb="0" eb="1">
      <t>ミナミ</t>
    </rPh>
    <rPh sb="1" eb="3">
      <t>アキタ</t>
    </rPh>
    <rPh sb="3" eb="4">
      <t>グン</t>
    </rPh>
    <rPh sb="4" eb="7">
      <t>イカワマチ</t>
    </rPh>
    <rPh sb="7" eb="8">
      <t>キタ</t>
    </rPh>
    <rPh sb="8" eb="10">
      <t>カワシリ</t>
    </rPh>
    <rPh sb="10" eb="11">
      <t>アザ</t>
    </rPh>
    <rPh sb="11" eb="14">
      <t>エビサワ</t>
    </rPh>
    <rPh sb="14" eb="15">
      <t>ヒ</t>
    </rPh>
    <rPh sb="16" eb="17">
      <t>グチ</t>
    </rPh>
    <phoneticPr fontId="20"/>
  </si>
  <si>
    <t>0187-85-2107</t>
  </si>
  <si>
    <t>012-1131</t>
  </si>
  <si>
    <t>湯沢市長　様</t>
  </si>
  <si>
    <t>湯沢市佐竹町１－１</t>
    <rPh sb="0" eb="3">
      <t>ユザワシ</t>
    </rPh>
    <rPh sb="3" eb="6">
      <t>サタケチョウ</t>
    </rPh>
    <phoneticPr fontId="20"/>
  </si>
  <si>
    <t>018-1792</t>
  </si>
  <si>
    <t>0183-72-8301</t>
  </si>
  <si>
    <t>鹿角市長　様</t>
    <rPh sb="3" eb="4">
      <t>チョウ</t>
    </rPh>
    <rPh sb="5" eb="6">
      <t>サマ</t>
    </rPh>
    <phoneticPr fontId="20"/>
  </si>
  <si>
    <t>すこやか子育て課</t>
    <rPh sb="4" eb="6">
      <t>コソダ</t>
    </rPh>
    <phoneticPr fontId="20"/>
  </si>
  <si>
    <t>鹿角市花輪字下花輪５０</t>
  </si>
  <si>
    <t>0183-62-2111</t>
  </si>
  <si>
    <t>米沢　紗也加</t>
    <rPh sb="0" eb="2">
      <t>ヨネザワ</t>
    </rPh>
    <rPh sb="3" eb="6">
      <t>サヤカ</t>
    </rPh>
    <phoneticPr fontId="20"/>
  </si>
  <si>
    <t>由利本荘市長　様</t>
  </si>
  <si>
    <t>内訳【生保　　人】</t>
    <rPh sb="0" eb="2">
      <t>ウチワケ</t>
    </rPh>
    <phoneticPr fontId="20"/>
  </si>
  <si>
    <t>健康福祉部健康づくり課</t>
    <rPh sb="0" eb="2">
      <t>ケンコウ</t>
    </rPh>
    <rPh sb="2" eb="5">
      <t>フクシブ</t>
    </rPh>
    <rPh sb="5" eb="7">
      <t>ケンコウ</t>
    </rPh>
    <rPh sb="10" eb="11">
      <t>カ</t>
    </rPh>
    <phoneticPr fontId="20"/>
  </si>
  <si>
    <t>015-0872</t>
  </si>
  <si>
    <t>由利本荘市瓦谷地１</t>
    <rPh sb="0" eb="4">
      <t>ユリホンジョウ</t>
    </rPh>
    <rPh sb="4" eb="5">
      <t>シ</t>
    </rPh>
    <rPh sb="5" eb="6">
      <t>カワラ</t>
    </rPh>
    <rPh sb="6" eb="7">
      <t>タニ</t>
    </rPh>
    <rPh sb="7" eb="8">
      <t>チ</t>
    </rPh>
    <phoneticPr fontId="20"/>
  </si>
  <si>
    <t>hoken@vill.kamikoani.lg.jp</t>
  </si>
  <si>
    <t>0184-22-1834</t>
  </si>
  <si>
    <t>0185-79-3002</t>
  </si>
  <si>
    <t>潟上市長　様</t>
  </si>
  <si>
    <t>岩井　貴子</t>
    <rPh sb="0" eb="2">
      <t>イワイ</t>
    </rPh>
    <rPh sb="3" eb="5">
      <t>アツコ</t>
    </rPh>
    <phoneticPr fontId="20"/>
  </si>
  <si>
    <t>018-853-5233</t>
  </si>
  <si>
    <t>大仙市長　様</t>
  </si>
  <si>
    <t>大仙市大曲通町１－１４</t>
  </si>
  <si>
    <t>羽後町長　様</t>
  </si>
  <si>
    <t>北秋田市宮前町９－６９</t>
    <rPh sb="0" eb="4">
      <t>キタアキタシ</t>
    </rPh>
    <rPh sb="4" eb="7">
      <t>ミヤマエチョウ</t>
    </rPh>
    <phoneticPr fontId="20"/>
  </si>
  <si>
    <t>町民課</t>
    <rPh sb="0" eb="3">
      <t>チョウミンカ</t>
    </rPh>
    <phoneticPr fontId="20"/>
  </si>
  <si>
    <t>消費税額等</t>
    <rPh sb="0" eb="3">
      <t>ショウヒゼイ</t>
    </rPh>
    <rPh sb="3" eb="4">
      <t>ガク</t>
    </rPh>
    <rPh sb="4" eb="5">
      <t>トウ</t>
    </rPh>
    <phoneticPr fontId="20"/>
  </si>
  <si>
    <t>小坂町長　様</t>
  </si>
  <si>
    <t>0186-62-6667</t>
  </si>
  <si>
    <t>９価</t>
    <rPh sb="1" eb="2">
      <t>カ</t>
    </rPh>
    <phoneticPr fontId="20"/>
  </si>
  <si>
    <t>←小数点以下の対応については、請求先の市町村に確認の上、御対応ください。</t>
  </si>
  <si>
    <t>018-0402</t>
  </si>
  <si>
    <t>にかほ市平沢八森３１−１</t>
  </si>
  <si>
    <t>仙北市長　様</t>
  </si>
  <si>
    <t>鹿角郡小坂町小坂字上谷地４１－１</t>
    <rPh sb="0" eb="2">
      <t>シカツノ</t>
    </rPh>
    <rPh sb="2" eb="3">
      <t>グン</t>
    </rPh>
    <rPh sb="3" eb="6">
      <t>コサカマチ</t>
    </rPh>
    <rPh sb="6" eb="8">
      <t>コサカ</t>
    </rPh>
    <rPh sb="8" eb="9">
      <t>アザ</t>
    </rPh>
    <rPh sb="9" eb="10">
      <t>カミ</t>
    </rPh>
    <rPh sb="10" eb="12">
      <t>ヤチ</t>
    </rPh>
    <phoneticPr fontId="20"/>
  </si>
  <si>
    <t>0186-29-2411</t>
  </si>
  <si>
    <t>北秋田郡上小阿仁村小沢田字向川原80</t>
    <rPh sb="0" eb="4">
      <t>キタアキタグン</t>
    </rPh>
    <rPh sb="4" eb="9">
      <t>カミコアニムラ</t>
    </rPh>
    <rPh sb="9" eb="10">
      <t>コ</t>
    </rPh>
    <rPh sb="10" eb="12">
      <t>サワダ</t>
    </rPh>
    <rPh sb="12" eb="13">
      <t>アザ</t>
    </rPh>
    <rPh sb="13" eb="16">
      <t>ムカイカワラ</t>
    </rPh>
    <phoneticPr fontId="20"/>
  </si>
  <si>
    <t>三種町長　様</t>
  </si>
  <si>
    <t>雄勝郡羽後町西馬音内字中野１７７</t>
    <rPh sb="0" eb="3">
      <t>オガチグン</t>
    </rPh>
    <rPh sb="3" eb="6">
      <t>ウゴマチ</t>
    </rPh>
    <rPh sb="6" eb="10">
      <t>ニシモナイ</t>
    </rPh>
    <rPh sb="10" eb="11">
      <t>アザ</t>
    </rPh>
    <rPh sb="11" eb="13">
      <t>ナカノ</t>
    </rPh>
    <phoneticPr fontId="20"/>
  </si>
  <si>
    <t>福祉保健課</t>
    <rPh sb="0" eb="2">
      <t>フクシ</t>
    </rPh>
    <rPh sb="2" eb="5">
      <t>ホケンカ</t>
    </rPh>
    <phoneticPr fontId="20"/>
  </si>
  <si>
    <t>健康福祉課</t>
    <rPh sb="0" eb="2">
      <t>ケンコウ</t>
    </rPh>
    <rPh sb="2" eb="5">
      <t>フクシカ</t>
    </rPh>
    <phoneticPr fontId="20"/>
  </si>
  <si>
    <t>018-852-5180</t>
  </si>
  <si>
    <t>018-852-5367</t>
  </si>
  <si>
    <t>018-874-3300</t>
  </si>
  <si>
    <t>保健センター</t>
    <rPh sb="0" eb="2">
      <t>ホケン</t>
    </rPh>
    <phoneticPr fontId="20"/>
  </si>
  <si>
    <t>健康福祉課</t>
    <rPh sb="0" eb="2">
      <t>ケンコウ</t>
    </rPh>
    <rPh sb="2" eb="4">
      <t>フクシ</t>
    </rPh>
    <rPh sb="4" eb="5">
      <t>カ</t>
    </rPh>
    <phoneticPr fontId="20"/>
  </si>
  <si>
    <t>019-0801</t>
  </si>
  <si>
    <t>0187-84-4900</t>
  </si>
  <si>
    <t>大潟村長　様</t>
  </si>
  <si>
    <t>0185-45-2613</t>
  </si>
  <si>
    <t>kenko@town.ugo.lg.jp</t>
  </si>
  <si>
    <t>0183-62-2120</t>
  </si>
  <si>
    <t>雄勝郡東成瀬村田子内字仙人下３０－１</t>
    <rPh sb="0" eb="3">
      <t>オガチグン</t>
    </rPh>
    <rPh sb="3" eb="7">
      <t>ヒガシナルセムラ</t>
    </rPh>
    <rPh sb="7" eb="9">
      <t>タゴ</t>
    </rPh>
    <rPh sb="9" eb="10">
      <t>ナイ</t>
    </rPh>
    <rPh sb="10" eb="11">
      <t>アザ</t>
    </rPh>
    <rPh sb="11" eb="14">
      <t>センニンシタ</t>
    </rPh>
    <phoneticPr fontId="20"/>
  </si>
  <si>
    <t>小児用肺炎球菌</t>
    <rPh sb="0" eb="3">
      <t>ショウニヨウ</t>
    </rPh>
    <rPh sb="3" eb="5">
      <t>ハイエン</t>
    </rPh>
    <rPh sb="5" eb="7">
      <t>キュウキン</t>
    </rPh>
    <phoneticPr fontId="20"/>
  </si>
  <si>
    <t>五種混合
（ＤＰＴ－ＩＰＶ－Ｈｉｂ）</t>
  </si>
  <si>
    <t>備　　　　　　考</t>
    <rPh sb="0" eb="1">
      <t>ビ</t>
    </rPh>
    <rPh sb="7" eb="8">
      <t>コウ</t>
    </rPh>
    <phoneticPr fontId="20"/>
  </si>
  <si>
    <t>ro-hlhm@city.akita.lg.jp</t>
  </si>
  <si>
    <t>坂上　洋子</t>
    <rPh sb="0" eb="2">
      <t>サカウエ</t>
    </rPh>
    <rPh sb="3" eb="5">
      <t>ヨウコ</t>
    </rPh>
    <phoneticPr fontId="20"/>
  </si>
  <si>
    <t>瀬川　穂</t>
    <rPh sb="0" eb="2">
      <t>セガワ</t>
    </rPh>
    <rPh sb="3" eb="4">
      <t>ホ</t>
    </rPh>
    <phoneticPr fontId="20"/>
  </si>
  <si>
    <t>石川　文子</t>
    <rPh sb="0" eb="2">
      <t>イシカワ</t>
    </rPh>
    <rPh sb="3" eb="5">
      <t>アヤコ</t>
    </rPh>
    <phoneticPr fontId="20"/>
  </si>
  <si>
    <t>yobou@vill.higashinaruse.lg.jp</t>
  </si>
  <si>
    <t>0185-24-3333</t>
  </si>
  <si>
    <t>澁谷　敬子</t>
    <rPh sb="0" eb="2">
      <t>シブヤ</t>
    </rPh>
    <rPh sb="3" eb="5">
      <t>ケイコ</t>
    </rPh>
    <phoneticPr fontId="20"/>
  </si>
  <si>
    <t>ms_katei@town.akita-misato.lg.jp</t>
  </si>
  <si>
    <t>登録番号</t>
    <rPh sb="0" eb="2">
      <t>トウロク</t>
    </rPh>
    <rPh sb="2" eb="4">
      <t>バンゴウ</t>
    </rPh>
    <phoneticPr fontId="20"/>
  </si>
  <si>
    <t>018-874-2894</t>
  </si>
  <si>
    <t>018-875-2800</t>
  </si>
  <si>
    <t>千田　敏志</t>
    <rPh sb="0" eb="2">
      <t>チダ</t>
    </rPh>
    <rPh sb="3" eb="4">
      <t>サトシ</t>
    </rPh>
    <rPh sb="4" eb="5">
      <t>シ</t>
    </rPh>
    <phoneticPr fontId="20"/>
  </si>
  <si>
    <t>018-875-2805</t>
  </si>
  <si>
    <t>0184-38-9190</t>
  </si>
  <si>
    <t>0186-77-2233</t>
  </si>
  <si>
    <t>018-853-5250</t>
  </si>
  <si>
    <t>kansenyobo@city.katagami.lg.jp</t>
  </si>
  <si>
    <t>※適格請求書として発行する場合は、適格請求書として必要な事項を記入してください。</t>
    <rPh sb="1" eb="3">
      <t>テキカク</t>
    </rPh>
    <rPh sb="3" eb="6">
      <t>セイキュウショ</t>
    </rPh>
    <rPh sb="9" eb="11">
      <t>ハッコウ</t>
    </rPh>
    <rPh sb="13" eb="15">
      <t>バアイ</t>
    </rPh>
    <rPh sb="17" eb="19">
      <t>テキカク</t>
    </rPh>
    <rPh sb="19" eb="22">
      <t>セイキュウショ</t>
    </rPh>
    <rPh sb="25" eb="27">
      <t>ヒツヨウ</t>
    </rPh>
    <rPh sb="28" eb="30">
      <t>ジコウ</t>
    </rPh>
    <rPh sb="31" eb="33">
      <t>キニュウ</t>
    </rPh>
    <phoneticPr fontId="20"/>
  </si>
  <si>
    <t>１０％対象</t>
    <rPh sb="3" eb="5">
      <t>タイショウ</t>
    </rPh>
    <phoneticPr fontId="20"/>
  </si>
  <si>
    <t>20価</t>
    <rPh sb="2" eb="3">
      <t>カ</t>
    </rPh>
    <phoneticPr fontId="20"/>
  </si>
  <si>
    <t>秋田市内の医療機関　インフルエンザの実施期間は10月～2月
秋田市内の医療機関　新型コロナウイルス感染症の実施期間10月～3月</t>
    <rPh sb="0" eb="3">
      <t>アキタシ</t>
    </rPh>
    <rPh sb="3" eb="4">
      <t>ナイ</t>
    </rPh>
    <rPh sb="5" eb="7">
      <t>イリョウ</t>
    </rPh>
    <rPh sb="7" eb="9">
      <t>キカン</t>
    </rPh>
    <rPh sb="18" eb="20">
      <t>ジッシ</t>
    </rPh>
    <rPh sb="20" eb="22">
      <t>キカン</t>
    </rPh>
    <rPh sb="25" eb="26">
      <t>ガツ</t>
    </rPh>
    <rPh sb="28" eb="29">
      <t>ガツ</t>
    </rPh>
    <rPh sb="30" eb="32">
      <t>アキタ</t>
    </rPh>
    <rPh sb="32" eb="34">
      <t>シナイ</t>
    </rPh>
    <rPh sb="35" eb="37">
      <t>イリョウ</t>
    </rPh>
    <rPh sb="37" eb="39">
      <t>キカン</t>
    </rPh>
    <rPh sb="40" eb="42">
      <t>シンガタ</t>
    </rPh>
    <rPh sb="49" eb="52">
      <t>カンセンショウ</t>
    </rPh>
    <rPh sb="53" eb="55">
      <t>ジッシ</t>
    </rPh>
    <rPh sb="55" eb="57">
      <t>キカン</t>
    </rPh>
    <rPh sb="59" eb="60">
      <t>ガツ</t>
    </rPh>
    <rPh sb="62" eb="63">
      <t>ガツ</t>
    </rPh>
    <phoneticPr fontId="20"/>
  </si>
  <si>
    <t>秋田市以外の医療機関　インフルエンザの実施期間は10月～2月
秋田市以外の医療機関　新型コロナウイルス感染症の実施期間10月～3月</t>
    <rPh sb="0" eb="3">
      <t>アキタシ</t>
    </rPh>
    <rPh sb="3" eb="5">
      <t>イガイ</t>
    </rPh>
    <rPh sb="6" eb="8">
      <t>イリョウ</t>
    </rPh>
    <rPh sb="8" eb="10">
      <t>キカン</t>
    </rPh>
    <rPh sb="19" eb="21">
      <t>ジッシ</t>
    </rPh>
    <rPh sb="21" eb="23">
      <t>キカン</t>
    </rPh>
    <rPh sb="26" eb="27">
      <t>ガツ</t>
    </rPh>
    <rPh sb="29" eb="30">
      <t>ガツ</t>
    </rPh>
    <rPh sb="34" eb="36">
      <t>イガイ</t>
    </rPh>
    <phoneticPr fontId="20"/>
  </si>
  <si>
    <t>インフルエンザ・コロナワクチンの実施期間は10月～2月</t>
  </si>
  <si>
    <t>インフルエンザ及び新型コロナウイルス感染症の実施期間は10月～2月</t>
    <rPh sb="7" eb="8">
      <t>オヨ</t>
    </rPh>
    <rPh sb="9" eb="11">
      <t>シンガタ</t>
    </rPh>
    <rPh sb="18" eb="21">
      <t>カンセンショウ</t>
    </rPh>
    <phoneticPr fontId="20"/>
  </si>
  <si>
    <t>インフルエンザの実施期間は10月～2月
新型コロナの実施期間は10月～3月</t>
    <rPh sb="20" eb="22">
      <t>シンガタ</t>
    </rPh>
    <rPh sb="26" eb="30">
      <t>ジッシキカン</t>
    </rPh>
    <rPh sb="33" eb="34">
      <t>ガツ</t>
    </rPh>
    <rPh sb="36" eb="37">
      <t>ガツ</t>
    </rPh>
    <phoneticPr fontId="20"/>
  </si>
  <si>
    <t>インフルエンザの実施期間は10月～2月
新型コロナウイルス感染症の実施期間は10月～2月</t>
    <rPh sb="20" eb="22">
      <t>シンガタ</t>
    </rPh>
    <rPh sb="29" eb="32">
      <t>カンセンショウ</t>
    </rPh>
    <rPh sb="33" eb="35">
      <t>ジッシ</t>
    </rPh>
    <rPh sb="35" eb="37">
      <t>キカン</t>
    </rPh>
    <rPh sb="40" eb="41">
      <t>ガツ</t>
    </rPh>
    <rPh sb="43" eb="44">
      <t>ガツ</t>
    </rPh>
    <phoneticPr fontId="20"/>
  </si>
  <si>
    <t>インフルエンザの実施期間は10月～2月、新型コロナウイルスの実施期間は10月～3月</t>
    <rPh sb="20" eb="22">
      <t>シンガタ</t>
    </rPh>
    <rPh sb="30" eb="34">
      <t>ジッシキカン</t>
    </rPh>
    <rPh sb="37" eb="38">
      <t>ツキ</t>
    </rPh>
    <rPh sb="40" eb="41">
      <t>ツキ</t>
    </rPh>
    <phoneticPr fontId="20"/>
  </si>
  <si>
    <t>インフルエンザの実施期間は10月～2月
新型コロナウイルス感染症の実施期間は10月～３月</t>
    <rPh sb="20" eb="22">
      <t>シンガタ</t>
    </rPh>
    <rPh sb="29" eb="32">
      <t>カンセンショウ</t>
    </rPh>
    <rPh sb="33" eb="35">
      <t>ジッシ</t>
    </rPh>
    <rPh sb="35" eb="37">
      <t>キカン</t>
    </rPh>
    <rPh sb="40" eb="41">
      <t>ガツ</t>
    </rPh>
    <rPh sb="43" eb="44">
      <t>ガツ</t>
    </rPh>
    <phoneticPr fontId="20"/>
  </si>
  <si>
    <t>インフルエンザ・新型コロナウイルスの実施期間は10月～2月</t>
    <rPh sb="8" eb="10">
      <t>シンガタ</t>
    </rPh>
    <rPh sb="18" eb="20">
      <t>ジッシ</t>
    </rPh>
    <rPh sb="20" eb="22">
      <t>キカン</t>
    </rPh>
    <rPh sb="25" eb="26">
      <t>ガツ</t>
    </rPh>
    <rPh sb="28" eb="29">
      <t>ガツ</t>
    </rPh>
    <phoneticPr fontId="20"/>
  </si>
  <si>
    <t>インフルエンザ・新型コロナウイルス感染症の実施期間は10月～3月</t>
    <rPh sb="8" eb="10">
      <t>シンガタ</t>
    </rPh>
    <rPh sb="17" eb="20">
      <t>カンセンショウ</t>
    </rPh>
    <phoneticPr fontId="20"/>
  </si>
  <si>
    <t>インフルエンザの実施期間は10月～2月
新型コロナウイルス感染症の実施期間は10月～3月</t>
    <rPh sb="20" eb="22">
      <t>シンガタ</t>
    </rPh>
    <rPh sb="29" eb="32">
      <t>カンセンショウ</t>
    </rPh>
    <phoneticPr fontId="20"/>
  </si>
  <si>
    <t>インフルエンザ・新型コロナウイルス感染症の実施期間は10月～2月</t>
    <rPh sb="8" eb="10">
      <t>シンガタ</t>
    </rPh>
    <rPh sb="17" eb="20">
      <t>カンセンショウ</t>
    </rPh>
    <phoneticPr fontId="20"/>
  </si>
  <si>
    <t>インフルエンザ・コロナの実施期間は10月～3月</t>
    <rPh sb="22" eb="23">
      <t>ガツ</t>
    </rPh>
    <phoneticPr fontId="20"/>
  </si>
  <si>
    <t>インフルエンザの実施期間は10月～2月
新型コロナの実施期間は10月～3月</t>
    <rPh sb="20" eb="22">
      <t>シンガタ</t>
    </rPh>
    <rPh sb="26" eb="28">
      <t>ジッシ</t>
    </rPh>
    <rPh sb="28" eb="30">
      <t>キカン</t>
    </rPh>
    <rPh sb="33" eb="34">
      <t>ガツ</t>
    </rPh>
    <rPh sb="36" eb="37">
      <t>ガツ</t>
    </rPh>
    <phoneticPr fontId="20"/>
  </si>
  <si>
    <t>内訳【一般　　人】</t>
  </si>
  <si>
    <t>内訳【生保　　人】</t>
  </si>
  <si>
    <t>インフルエンザ及び新型コロナの実施期間は10月～2月</t>
    <rPh sb="7" eb="8">
      <t>オヨ</t>
    </rPh>
    <rPh sb="9" eb="11">
      <t>シンガタ</t>
    </rPh>
    <phoneticPr fontId="20"/>
  </si>
  <si>
    <t>インフルエンザの実施期間は10月～2月
新型コロナウイルス感染症の実施期間は10月～3月</t>
    <rPh sb="20" eb="22">
      <t>シンガタ</t>
    </rPh>
    <rPh sb="29" eb="32">
      <t>カンセンショウ</t>
    </rPh>
    <rPh sb="33" eb="35">
      <t>ジッシ</t>
    </rPh>
    <rPh sb="35" eb="37">
      <t>キカン</t>
    </rPh>
    <rPh sb="40" eb="41">
      <t>ガツ</t>
    </rPh>
    <rPh sb="43" eb="44">
      <t>ツキ</t>
    </rPh>
    <phoneticPr fontId="20"/>
  </si>
  <si>
    <t>インフルエンザの実施期間は10月～2月
新型コロナの実施期間は１０～３月</t>
    <rPh sb="20" eb="22">
      <t>シンガタ</t>
    </rPh>
    <rPh sb="26" eb="28">
      <t>ジッシ</t>
    </rPh>
    <rPh sb="28" eb="30">
      <t>キカン</t>
    </rPh>
    <rPh sb="35" eb="36">
      <t>ガツ</t>
    </rPh>
    <phoneticPr fontId="20"/>
  </si>
  <si>
    <t>インフルエンザの実施期間は10月～3月</t>
    <phoneticPr fontId="20"/>
  </si>
  <si>
    <t>インフルエンザの実施期間は10月～2月、新型コロナウイルスワクチンの実施機関は10月～3月</t>
    <rPh sb="8" eb="10">
      <t>ジッシ</t>
    </rPh>
    <rPh sb="10" eb="12">
      <t>キカン</t>
    </rPh>
    <rPh sb="15" eb="16">
      <t>ガツ</t>
    </rPh>
    <rPh sb="18" eb="19">
      <t>ガツ</t>
    </rPh>
    <rPh sb="20" eb="22">
      <t>シンガタ</t>
    </rPh>
    <rPh sb="34" eb="36">
      <t>ジッシ</t>
    </rPh>
    <rPh sb="36" eb="38">
      <t>キカン</t>
    </rPh>
    <rPh sb="41" eb="42">
      <t>ガツ</t>
    </rPh>
    <rPh sb="44" eb="45">
      <t>ガツ</t>
    </rPh>
    <phoneticPr fontId="20"/>
  </si>
  <si>
    <r>
      <t>種　類</t>
    </r>
    <r>
      <rPr>
        <b/>
        <sz val="11"/>
        <rFont val="ＭＳ Ｐ明朝"/>
        <family val="1"/>
        <charset val="128"/>
      </rPr>
      <t>（B類）</t>
    </r>
    <rPh sb="0" eb="1">
      <t>タネ</t>
    </rPh>
    <rPh sb="2" eb="3">
      <t>ルイ</t>
    </rPh>
    <rPh sb="5" eb="6">
      <t>ルイ</t>
    </rPh>
    <phoneticPr fontId="20"/>
  </si>
  <si>
    <t>令和７年４月１日現在</t>
    <rPh sb="0" eb="2">
      <t>レイワ</t>
    </rPh>
    <rPh sb="3" eb="4">
      <t>ネン</t>
    </rPh>
    <rPh sb="5" eb="6">
      <t>ガツ</t>
    </rPh>
    <rPh sb="7" eb="8">
      <t>ニチ</t>
    </rPh>
    <rPh sb="8" eb="10">
      <t>ゲンザイ</t>
    </rPh>
    <phoneticPr fontId="20"/>
  </si>
  <si>
    <t>帯状疱疹</t>
    <rPh sb="0" eb="2">
      <t>タイジョウ</t>
    </rPh>
    <rPh sb="2" eb="4">
      <t>ホウシン</t>
    </rPh>
    <phoneticPr fontId="43"/>
  </si>
  <si>
    <t>組換えワクチン</t>
    <rPh sb="0" eb="2">
      <t>クミカ</t>
    </rPh>
    <phoneticPr fontId="43"/>
  </si>
  <si>
    <t>生ワクチン</t>
    <rPh sb="0" eb="1">
      <t>ナマ</t>
    </rPh>
    <phoneticPr fontId="43"/>
  </si>
  <si>
    <t>未定</t>
    <rPh sb="0" eb="2">
      <t>ミテイ</t>
    </rPh>
    <phoneticPr fontId="20"/>
  </si>
  <si>
    <t>石黒禎人、佐藤雄介、芳賀雄志、鈴木寛樹、茂木望実</t>
    <rPh sb="0" eb="2">
      <t>イシクロ</t>
    </rPh>
    <rPh sb="2" eb="4">
      <t>ヨシト</t>
    </rPh>
    <rPh sb="5" eb="7">
      <t>サトウ</t>
    </rPh>
    <rPh sb="7" eb="9">
      <t>ユウスケ</t>
    </rPh>
    <rPh sb="10" eb="12">
      <t>ハガ</t>
    </rPh>
    <rPh sb="12" eb="14">
      <t>ツヨシ</t>
    </rPh>
    <rPh sb="15" eb="17">
      <t>スズキ</t>
    </rPh>
    <rPh sb="17" eb="19">
      <t>モトキ</t>
    </rPh>
    <rPh sb="20" eb="22">
      <t>モテギ</t>
    </rPh>
    <rPh sb="22" eb="24">
      <t>ノゾミ</t>
    </rPh>
    <phoneticPr fontId="20"/>
  </si>
  <si>
    <t>010-0976</t>
    <phoneticPr fontId="20"/>
  </si>
  <si>
    <t>保健師主査：大森　智子
副主査：齋藤　真由美
主任：高橋　美遥</t>
    <rPh sb="0" eb="3">
      <t>ホケンシ</t>
    </rPh>
    <rPh sb="3" eb="5">
      <t>シュサ</t>
    </rPh>
    <rPh sb="6" eb="8">
      <t>オオモリ</t>
    </rPh>
    <rPh sb="9" eb="11">
      <t>トモコ</t>
    </rPh>
    <rPh sb="12" eb="15">
      <t>フクシュサ</t>
    </rPh>
    <rPh sb="16" eb="18">
      <t>サイトウ</t>
    </rPh>
    <rPh sb="19" eb="22">
      <t>マユミ</t>
    </rPh>
    <rPh sb="23" eb="25">
      <t>シュニン</t>
    </rPh>
    <rPh sb="26" eb="28">
      <t>タカハシ</t>
    </rPh>
    <rPh sb="29" eb="30">
      <t>ミ</t>
    </rPh>
    <rPh sb="30" eb="31">
      <t>ハルカ</t>
    </rPh>
    <phoneticPr fontId="20"/>
  </si>
  <si>
    <t>0182-33-9601</t>
    <phoneticPr fontId="20"/>
  </si>
  <si>
    <t>富樫　瞳</t>
    <rPh sb="0" eb="2">
      <t>トガシ</t>
    </rPh>
    <rPh sb="3" eb="4">
      <t>ヒトミ</t>
    </rPh>
    <phoneticPr fontId="20"/>
  </si>
  <si>
    <t>ho.soumu@city.odate.lg.jp</t>
    <phoneticPr fontId="20"/>
  </si>
  <si>
    <t>010-0595</t>
    <phoneticPr fontId="20"/>
  </si>
  <si>
    <t>細谷 友希乃
井上 美羽</t>
    <rPh sb="0" eb="2">
      <t>ホソヤ</t>
    </rPh>
    <rPh sb="3" eb="4">
      <t>トモ</t>
    </rPh>
    <rPh sb="5" eb="6">
      <t>ノ</t>
    </rPh>
    <rPh sb="7" eb="9">
      <t>イノウエ</t>
    </rPh>
    <rPh sb="10" eb="11">
      <t>ビ</t>
    </rPh>
    <rPh sb="11" eb="12">
      <t>ハネ</t>
    </rPh>
    <phoneticPr fontId="20"/>
  </si>
  <si>
    <t>kodomo@city.oga.lg.jp
hoken@city.oga.lg.jp</t>
    <phoneticPr fontId="20"/>
  </si>
  <si>
    <t>012-8501</t>
    <phoneticPr fontId="20"/>
  </si>
  <si>
    <t>松倉　亜由子
高橋　由成</t>
    <rPh sb="0" eb="2">
      <t>マツクラ</t>
    </rPh>
    <rPh sb="3" eb="4">
      <t>ア</t>
    </rPh>
    <rPh sb="4" eb="5">
      <t>ユ</t>
    </rPh>
    <rPh sb="5" eb="6">
      <t>コ</t>
    </rPh>
    <rPh sb="7" eb="8">
      <t>コウ</t>
    </rPh>
    <rPh sb="8" eb="9">
      <t>ハシ</t>
    </rPh>
    <rPh sb="10" eb="11">
      <t>ユ</t>
    </rPh>
    <rPh sb="11" eb="12">
      <t>ナ</t>
    </rPh>
    <phoneticPr fontId="20"/>
  </si>
  <si>
    <t>kodomo-gr@city.yuzawa.lg.jp/kenko-gr@city.yuzawa.lg.jp</t>
    <phoneticPr fontId="20"/>
  </si>
  <si>
    <t>018-5201</t>
    <phoneticPr fontId="20"/>
  </si>
  <si>
    <t>0186-30-0119</t>
    <phoneticPr fontId="20"/>
  </si>
  <si>
    <t>kenkou@city.kazuno.lg.jp</t>
    <phoneticPr fontId="20"/>
  </si>
  <si>
    <t>kenko@city.yurihonjo.lg.jp</t>
    <phoneticPr fontId="20"/>
  </si>
  <si>
    <t>健康長寿課</t>
    <rPh sb="0" eb="2">
      <t>ケンコウ</t>
    </rPh>
    <rPh sb="2" eb="4">
      <t>チョウジュ</t>
    </rPh>
    <rPh sb="4" eb="5">
      <t>カ</t>
    </rPh>
    <phoneticPr fontId="20"/>
  </si>
  <si>
    <t>010-0201</t>
    <phoneticPr fontId="20"/>
  </si>
  <si>
    <t>感染症予防班
佐藤　理佳子</t>
  </si>
  <si>
    <t>014-0027</t>
    <phoneticPr fontId="20"/>
  </si>
  <si>
    <t>堀井　美樹子
森川　悌一</t>
    <rPh sb="7" eb="9">
      <t>モリカワ</t>
    </rPh>
    <rPh sb="10" eb="12">
      <t>テイイチ</t>
    </rPh>
    <phoneticPr fontId="20"/>
  </si>
  <si>
    <t>kenkou@city.daisen.lg.jp</t>
    <phoneticPr fontId="20"/>
  </si>
  <si>
    <t>0187-73-6816
0187-62-9302</t>
    <phoneticPr fontId="20"/>
  </si>
  <si>
    <t>018-3315</t>
    <phoneticPr fontId="20"/>
  </si>
  <si>
    <t>0186-62-6666</t>
    <phoneticPr fontId="20"/>
  </si>
  <si>
    <t>anone-neubora@city.nikaho.lg.jp</t>
    <phoneticPr fontId="43"/>
  </si>
  <si>
    <t>大友　　※４月のみ佐々木</t>
    <rPh sb="0" eb="2">
      <t>オオトモ</t>
    </rPh>
    <rPh sb="6" eb="7">
      <t>ガツ</t>
    </rPh>
    <rPh sb="9" eb="12">
      <t>ササキ</t>
    </rPh>
    <phoneticPr fontId="20"/>
  </si>
  <si>
    <t>kodomo-center@city.semboku.lg.jp/hoken@city.semboku.lg.jp</t>
    <phoneticPr fontId="20"/>
  </si>
  <si>
    <t>福祉課まるごと支援班</t>
    <rPh sb="0" eb="3">
      <t>フクシカ</t>
    </rPh>
    <rPh sb="7" eb="10">
      <t>シエンハン</t>
    </rPh>
    <phoneticPr fontId="20"/>
  </si>
  <si>
    <t>017-0292</t>
    <phoneticPr fontId="20"/>
  </si>
  <si>
    <t>0186-29-3926</t>
    <phoneticPr fontId="20"/>
  </si>
  <si>
    <t>ksk-health@town.kosaka.lg.jp</t>
    <phoneticPr fontId="20"/>
  </si>
  <si>
    <t>018-4421</t>
    <phoneticPr fontId="20"/>
  </si>
  <si>
    <t>0186-77-3008</t>
    <phoneticPr fontId="20"/>
  </si>
  <si>
    <t>齊藤　愛華</t>
    <rPh sb="0" eb="2">
      <t>サイトウ</t>
    </rPh>
    <rPh sb="3" eb="5">
      <t>マナカ</t>
    </rPh>
    <phoneticPr fontId="20"/>
  </si>
  <si>
    <t>［母子］大山　明日香　　　　　　　　　　　　　　［成人］狩元　菜乃花</t>
    <rPh sb="1" eb="3">
      <t>ボシ</t>
    </rPh>
    <rPh sb="4" eb="6">
      <t>オオヤマ</t>
    </rPh>
    <rPh sb="7" eb="10">
      <t>アスカ</t>
    </rPh>
    <rPh sb="25" eb="27">
      <t>セイジン</t>
    </rPh>
    <rPh sb="28" eb="29">
      <t>カリ</t>
    </rPh>
    <rPh sb="29" eb="30">
      <t>モト</t>
    </rPh>
    <rPh sb="31" eb="32">
      <t>ナ</t>
    </rPh>
    <rPh sb="32" eb="33">
      <t>ノ</t>
    </rPh>
    <rPh sb="33" eb="34">
      <t>ハナ</t>
    </rPh>
    <phoneticPr fontId="20"/>
  </si>
  <si>
    <t>kosodate@town.mitane.lg.jp/kenkou@town.mitane.lg.jp</t>
    <phoneticPr fontId="20"/>
  </si>
  <si>
    <t>0185-74-7759
0185-83-3857</t>
  </si>
  <si>
    <t>阿部梨沙</t>
    <rPh sb="0" eb="2">
      <t>アベ</t>
    </rPh>
    <rPh sb="2" eb="4">
      <t>リサ</t>
    </rPh>
    <phoneticPr fontId="20"/>
  </si>
  <si>
    <t>藤田　由美</t>
    <rPh sb="0" eb="2">
      <t>フジタ</t>
    </rPh>
    <rPh sb="3" eb="5">
      <t>ユミ</t>
    </rPh>
    <phoneticPr fontId="20"/>
  </si>
  <si>
    <t>hokenkaigo@town.gojome.lg.jp</t>
    <phoneticPr fontId="20"/>
  </si>
  <si>
    <t>018-1692</t>
  </si>
  <si>
    <t>hokensenta@town.hachirogata.lg.jp</t>
    <phoneticPr fontId="20"/>
  </si>
  <si>
    <t>018-1596</t>
    <phoneticPr fontId="20"/>
  </si>
  <si>
    <t>安田　望</t>
    <rPh sb="0" eb="2">
      <t>ヤスダ</t>
    </rPh>
    <rPh sb="3" eb="4">
      <t>ノゾミ</t>
    </rPh>
    <phoneticPr fontId="20"/>
  </si>
  <si>
    <t>kenkou-center@town.akita-ikawa.lg.jp</t>
    <phoneticPr fontId="20"/>
  </si>
  <si>
    <t>010-0443</t>
    <phoneticPr fontId="20"/>
  </si>
  <si>
    <t>髙森　友希</t>
    <rPh sb="0" eb="2">
      <t>タカモリ</t>
    </rPh>
    <rPh sb="3" eb="5">
      <t>ユキ</t>
    </rPh>
    <phoneticPr fontId="20"/>
  </si>
  <si>
    <t>g-hoken-c@vill.ogata.lg.jp</t>
    <phoneticPr fontId="20"/>
  </si>
  <si>
    <t>髙橋　まひる</t>
  </si>
  <si>
    <t>0182-47-3260</t>
    <phoneticPr fontId="20"/>
  </si>
  <si>
    <t>　帯状疱疹</t>
    <rPh sb="1" eb="3">
      <t>タイジョウ</t>
    </rPh>
    <rPh sb="3" eb="5">
      <t>ホウシン</t>
    </rPh>
    <phoneticPr fontId="20"/>
  </si>
  <si>
    <t>組
換
え</t>
    <rPh sb="0" eb="1">
      <t>グミ</t>
    </rPh>
    <rPh sb="2" eb="3">
      <t>カン</t>
    </rPh>
    <phoneticPr fontId="20"/>
  </si>
  <si>
    <t>生
ワ
ク</t>
    <rPh sb="0" eb="1">
      <t>ナマ</t>
    </rPh>
    <phoneticPr fontId="20"/>
  </si>
  <si>
    <t>・接種料金は、医療機関が設定する接種料金（ただし、生活保護受給者の料金は、インフルエンザ（高齢者）は5,291円、高齢者用肺炎球菌は8,850円、新型コロナウイルス感染症は15,741円、帯状疱疹（組換え）は21,791円、帯状疱疹（生）8,591が上限）
・請求書の日付けは空欄で２枚提出(押印は不要。ただし、欄外に発行責任者（理事長や院長等の医療機関内において権限の委任を受けた役職員）の職名・氏名、担当者（請求に関する事務を担当する者）の職名・氏名および連絡先（医療機関の代表番号や直通番号等）を記載すること。）
※ｲﾝﾌﾙｴﾝｻﾞ、肺炎球菌、新型コロナウイルス感染症、帯状疱疹のいずれも、接種料金が委託料に満たない場合はその金額を委託料として請求してください。</t>
    <rPh sb="73" eb="75">
      <t>シンガタ</t>
    </rPh>
    <rPh sb="82" eb="85">
      <t>カンセンショウ</t>
    </rPh>
    <rPh sb="92" eb="93">
      <t>エン</t>
    </rPh>
    <rPh sb="94" eb="98">
      <t>タイジョウホウシン</t>
    </rPh>
    <rPh sb="99" eb="101">
      <t>クミカ</t>
    </rPh>
    <rPh sb="110" eb="111">
      <t>エン</t>
    </rPh>
    <rPh sb="112" eb="116">
      <t>タイジョウホウシン</t>
    </rPh>
    <rPh sb="117" eb="118">
      <t>ナマ</t>
    </rPh>
    <rPh sb="146" eb="148">
      <t>オウイン</t>
    </rPh>
    <rPh sb="149" eb="151">
      <t>フヨウ</t>
    </rPh>
    <rPh sb="156" eb="158">
      <t>ランガイ</t>
    </rPh>
    <rPh sb="275" eb="277">
      <t>シンガタ</t>
    </rPh>
    <rPh sb="284" eb="287">
      <t>カンセンショウ</t>
    </rPh>
    <rPh sb="288" eb="292">
      <t>タイジョウホウシン</t>
    </rPh>
    <phoneticPr fontId="20"/>
  </si>
  <si>
    <t>健康づくり課</t>
    <rPh sb="0" eb="2">
      <t>ケンコウ</t>
    </rPh>
    <rPh sb="5" eb="6">
      <t>カ</t>
    </rPh>
    <phoneticPr fontId="20"/>
  </si>
  <si>
    <t>016-0157</t>
    <phoneticPr fontId="20"/>
  </si>
  <si>
    <t>能代市字腹鞁ノ沢１９－３</t>
    <rPh sb="0" eb="3">
      <t>ノシロシ</t>
    </rPh>
    <rPh sb="3" eb="4">
      <t>ジ</t>
    </rPh>
    <rPh sb="4" eb="5">
      <t>ハラ</t>
    </rPh>
    <rPh sb="5" eb="6">
      <t>ビ</t>
    </rPh>
    <rPh sb="7" eb="8">
      <t>サワ</t>
    </rPh>
    <phoneticPr fontId="20"/>
  </si>
  <si>
    <t>0185-58-2838</t>
    <phoneticPr fontId="43"/>
  </si>
  <si>
    <t>【インフルエンザ（高齢者）・高齢者用肺炎球菌・コロナワクチン・帯状疱疹】生保受給者は全額助成。接種料金が委託料に満たない場合はその金額</t>
    <rPh sb="9" eb="12">
      <t>コウレイシャ</t>
    </rPh>
    <rPh sb="31" eb="33">
      <t>タイジョウ</t>
    </rPh>
    <rPh sb="33" eb="35">
      <t>ホウシン</t>
    </rPh>
    <phoneticPr fontId="20"/>
  </si>
  <si>
    <t>杉本 萌</t>
    <rPh sb="0" eb="2">
      <t>スギモト</t>
    </rPh>
    <rPh sb="3" eb="4">
      <t>ハジメ</t>
    </rPh>
    <phoneticPr fontId="20"/>
  </si>
  <si>
    <t>kenkou@city.noshiro.lg.jp</t>
    <phoneticPr fontId="20"/>
  </si>
  <si>
    <t>0185-58-2930</t>
    <phoneticPr fontId="20"/>
  </si>
  <si>
    <t>【インフルエンザ（高齢者）・高齢者用肺炎球菌・新型コロナウイルス感染症・帯状疱疹】 生活保護受給者は全額助成。押印を省略する場合、余白に「発行責任者職名・氏名、発行担当者職名・氏名、連絡先電話番号」を記載すること。</t>
    <rPh sb="23" eb="25">
      <t>シンガタ</t>
    </rPh>
    <rPh sb="32" eb="35">
      <t>カンセンショウ</t>
    </rPh>
    <rPh sb="36" eb="40">
      <t>タイジョウホウシン</t>
    </rPh>
    <rPh sb="42" eb="46">
      <t>セイカツホゴ</t>
    </rPh>
    <phoneticPr fontId="20"/>
  </si>
  <si>
    <t>一般</t>
    <rPh sb="0" eb="2">
      <t>イッパン</t>
    </rPh>
    <phoneticPr fontId="43"/>
  </si>
  <si>
    <t>無し</t>
    <rPh sb="0" eb="1">
      <t>ナ</t>
    </rPh>
    <phoneticPr fontId="43"/>
  </si>
  <si>
    <t>【インフルエンザ（高齢者）・高齢者用肺炎球菌・新型コロナウイルス感染症・帯状疱疹】生活保護市全額補助
押印を省略する場合、余白に「発行責任者職名・氏名、担当者職名・氏名及び連絡先電話番号」を記載すること。</t>
    <rPh sb="23" eb="25">
      <t>シンガタ</t>
    </rPh>
    <rPh sb="32" eb="35">
      <t>カンセンショウ</t>
    </rPh>
    <rPh sb="36" eb="38">
      <t>タイジョウ</t>
    </rPh>
    <rPh sb="38" eb="40">
      <t>ホウシン</t>
    </rPh>
    <rPh sb="41" eb="43">
      <t>セイカツ</t>
    </rPh>
    <rPh sb="43" eb="45">
      <t>ホゴ</t>
    </rPh>
    <rPh sb="45" eb="46">
      <t>シ</t>
    </rPh>
    <phoneticPr fontId="20"/>
  </si>
  <si>
    <t>【インフルエンザ（高齢者）・高齢者用肺炎球菌・新型コロナウイルス・帯状疱疹】 生保は各医療機関接種料金全額。料金が委託料に満たない場合その金額。
医療法人に属する医療機関は法人の代表者名と法人印により請求
押印を省略する場合、余白に「発行責任者職名・氏名、担当者職名・氏名、連絡先電話番号」を記載すること。</t>
    <rPh sb="23" eb="25">
      <t>シンガタ</t>
    </rPh>
    <rPh sb="33" eb="37">
      <t>タイジョウホウシン</t>
    </rPh>
    <phoneticPr fontId="20"/>
  </si>
  <si>
    <t>【インフルエンザ（高齢者）・高齢者用肺炎球菌・新型コロナウイルス感染症・帯状疱疹】 生活保護受給世帯は全額助成</t>
    <rPh sb="23" eb="25">
      <t>シンガタ</t>
    </rPh>
    <rPh sb="32" eb="35">
      <t>カンセンショウ</t>
    </rPh>
    <rPh sb="36" eb="38">
      <t>タイジョウ</t>
    </rPh>
    <rPh sb="38" eb="40">
      <t>ホウシン</t>
    </rPh>
    <rPh sb="42" eb="44">
      <t>セイカツ</t>
    </rPh>
    <rPh sb="44" eb="46">
      <t>ホゴ</t>
    </rPh>
    <rPh sb="46" eb="48">
      <t>ジュキュウ</t>
    </rPh>
    <rPh sb="48" eb="50">
      <t>セタイ</t>
    </rPh>
    <rPh sb="51" eb="53">
      <t>ゼンガク</t>
    </rPh>
    <rPh sb="53" eb="55">
      <t>ジョセイ</t>
    </rPh>
    <phoneticPr fontId="20"/>
  </si>
  <si>
    <t xml:space="preserve">【インフルエンザ（高齢者）・高齢者用肺炎球菌・新型コロナウイルス・帯状疱疹】 対象者のうち、生保は全額負担
債権者が法人の場合、押印省略可。その場合、「医療機関名、所在地、氏名、請求書の発行責任者、担当者氏名、連絡先電話番号」を記載すること。  </t>
    <rPh sb="23" eb="25">
      <t>シンガタ</t>
    </rPh>
    <rPh sb="33" eb="35">
      <t>タイジョウ</t>
    </rPh>
    <rPh sb="35" eb="37">
      <t>ホウシン</t>
    </rPh>
    <rPh sb="39" eb="42">
      <t>タイショウシャ</t>
    </rPh>
    <phoneticPr fontId="20"/>
  </si>
  <si>
    <t>高齢者予防接種：渡邊さやか
新型コロナウイルスワクチン：小野雄平</t>
    <rPh sb="0" eb="3">
      <t>コウレイシャ</t>
    </rPh>
    <rPh sb="3" eb="5">
      <t>ヨボウ</t>
    </rPh>
    <rPh sb="5" eb="7">
      <t>セッシュ</t>
    </rPh>
    <rPh sb="8" eb="10">
      <t>ワタナベ</t>
    </rPh>
    <rPh sb="14" eb="16">
      <t>シンガタ</t>
    </rPh>
    <rPh sb="28" eb="30">
      <t>オノ</t>
    </rPh>
    <rPh sb="30" eb="32">
      <t>ユウヘイ</t>
    </rPh>
    <phoneticPr fontId="20"/>
  </si>
  <si>
    <t>65-79歳</t>
    <rPh sb="5" eb="6">
      <t>サイ</t>
    </rPh>
    <phoneticPr fontId="43"/>
  </si>
  <si>
    <t>80歳以上</t>
    <rPh sb="2" eb="5">
      <t>サイイジョウ</t>
    </rPh>
    <phoneticPr fontId="20"/>
  </si>
  <si>
    <t>kenkou@city.kitaakita.lg.jp</t>
    <phoneticPr fontId="44"/>
  </si>
  <si>
    <t xml:space="preserve">【インフルエンザ（高齢者）・高齢者用肺炎球菌・新型コロナウイルス感染症・帯状疱疹】 生活保護受給者は全額助成。接種料金が委託料に満たない場合はその金額。　 債権者が法人の場合、押印省略可。その場合、「医療機関名、所在地、氏名、請求書の発行責任者、担当者氏名、連絡先電話番号」を記載すること。 </t>
    <rPh sb="23" eb="25">
      <t>シンガタ</t>
    </rPh>
    <rPh sb="32" eb="35">
      <t>カンセンショウ</t>
    </rPh>
    <rPh sb="36" eb="40">
      <t>タイジョウホウシン</t>
    </rPh>
    <rPh sb="42" eb="46">
      <t>セイカツホゴ</t>
    </rPh>
    <rPh sb="46" eb="49">
      <t>ジュキュウシャ</t>
    </rPh>
    <phoneticPr fontId="20"/>
  </si>
  <si>
    <t>0184-32-3002</t>
    <phoneticPr fontId="43"/>
  </si>
  <si>
    <t>保健課</t>
    <rPh sb="0" eb="2">
      <t>ホケン</t>
    </rPh>
    <rPh sb="2" eb="3">
      <t>カ</t>
    </rPh>
    <phoneticPr fontId="20"/>
  </si>
  <si>
    <t>0187-43-2252</t>
    <phoneticPr fontId="20"/>
  </si>
  <si>
    <t>【インフルエンザ（高齢者）・高齢者用肺炎球菌・コロナ・帯状疱疹】 生活保護受給世帯は全額助成</t>
    <rPh sb="27" eb="31">
      <t>タイジョウホウシン</t>
    </rPh>
    <rPh sb="33" eb="35">
      <t>セイカツ</t>
    </rPh>
    <rPh sb="35" eb="37">
      <t>ホゴ</t>
    </rPh>
    <rPh sb="37" eb="39">
      <t>ジュキュウ</t>
    </rPh>
    <rPh sb="39" eb="41">
      <t>セタイ</t>
    </rPh>
    <rPh sb="42" eb="44">
      <t>ゼンガク</t>
    </rPh>
    <rPh sb="44" eb="46">
      <t>ジョセイ</t>
    </rPh>
    <phoneticPr fontId="20"/>
  </si>
  <si>
    <t>総務・予防係  村岡　</t>
    <rPh sb="0" eb="2">
      <t>ソウム</t>
    </rPh>
    <rPh sb="3" eb="5">
      <t>ヨボウ</t>
    </rPh>
    <rPh sb="5" eb="6">
      <t>カカリ</t>
    </rPh>
    <rPh sb="8" eb="10">
      <t>ムラオカ</t>
    </rPh>
    <phoneticPr fontId="20"/>
  </si>
  <si>
    <t>【インフルエンザ（高齢者）・高齢者用肺炎球菌・新型コロナ（高齢者）・帯状疱疹】 生活保護受給世帯は全額助成</t>
    <rPh sb="23" eb="25">
      <t>シンガタ</t>
    </rPh>
    <rPh sb="29" eb="32">
      <t>コウレイシャ</t>
    </rPh>
    <rPh sb="34" eb="36">
      <t>タイジョウ</t>
    </rPh>
    <rPh sb="36" eb="38">
      <t>ホウシン</t>
    </rPh>
    <phoneticPr fontId="20"/>
  </si>
  <si>
    <t>【インフルエンザ（高齢者）・高齢者用肺炎球菌・新型コロナウイルス感染症・帯状疱疹】 全額助成：生活保護以外の一般の方も全額助成となります。 ［実費徴収免除者］欄に各医療機関の接種料金を入力してください。請求書を印刷後、接種件数の内訳を手書きにて再掲願います→例【一般○○人】【生保○人】</t>
    <rPh sb="23" eb="25">
      <t>シンガタ</t>
    </rPh>
    <rPh sb="32" eb="35">
      <t>カンセンショウ</t>
    </rPh>
    <rPh sb="36" eb="38">
      <t>タイジョウ</t>
    </rPh>
    <rPh sb="38" eb="40">
      <t>ホウシン</t>
    </rPh>
    <rPh sb="42" eb="44">
      <t>ゼンガク</t>
    </rPh>
    <rPh sb="44" eb="46">
      <t>ジョセイ</t>
    </rPh>
    <rPh sb="81" eb="84">
      <t>カクイリョウ</t>
    </rPh>
    <rPh sb="84" eb="86">
      <t>キカン</t>
    </rPh>
    <rPh sb="87" eb="89">
      <t>セッシュ</t>
    </rPh>
    <rPh sb="89" eb="91">
      <t>リョウキン</t>
    </rPh>
    <rPh sb="92" eb="94">
      <t>ニュウリョク</t>
    </rPh>
    <rPh sb="101" eb="104">
      <t>セイキュウショ</t>
    </rPh>
    <rPh sb="105" eb="107">
      <t>インサツ</t>
    </rPh>
    <rPh sb="107" eb="108">
      <t>ゴ</t>
    </rPh>
    <rPh sb="109" eb="111">
      <t>セッシュ</t>
    </rPh>
    <rPh sb="111" eb="113">
      <t>ケンスウ</t>
    </rPh>
    <rPh sb="114" eb="116">
      <t>ウチワケ</t>
    </rPh>
    <rPh sb="117" eb="119">
      <t>テガ</t>
    </rPh>
    <rPh sb="122" eb="124">
      <t>サイケイ</t>
    </rPh>
    <rPh sb="124" eb="125">
      <t>ネガ</t>
    </rPh>
    <rPh sb="129" eb="130">
      <t>レイ</t>
    </rPh>
    <rPh sb="141" eb="142">
      <t>ニン</t>
    </rPh>
    <phoneticPr fontId="20"/>
  </si>
  <si>
    <t>018-3201</t>
  </si>
  <si>
    <t>0185-79-2113</t>
  </si>
  <si>
    <t>インフルエンザ及び新型コロナウイルスの実施期間は10月～2月</t>
    <rPh sb="7" eb="8">
      <t>オヨ</t>
    </rPh>
    <rPh sb="9" eb="11">
      <t>シンガタ</t>
    </rPh>
    <phoneticPr fontId="20"/>
  </si>
  <si>
    <t>【インフルエンザ（高齢者）・高齢者用肺炎球菌・新型コロナウイルス（高齢者）・帯状疱疹】 生活保護受給者は全額助成。接種料金が委託料に満たない場合はその金額。
【押印を省略する場合】余白に「発行責任者職名・氏名、担当者職名・氏名及び連絡先電話番号」を記載すること。</t>
    <rPh sb="14" eb="17">
      <t>コウレイシャ</t>
    </rPh>
    <rPh sb="23" eb="25">
      <t>シンガタ</t>
    </rPh>
    <rPh sb="33" eb="36">
      <t>コウレイシャ</t>
    </rPh>
    <rPh sb="38" eb="40">
      <t>タイジョウ</t>
    </rPh>
    <rPh sb="40" eb="42">
      <t>ホウシン</t>
    </rPh>
    <rPh sb="44" eb="46">
      <t>セイカツ</t>
    </rPh>
    <rPh sb="46" eb="48">
      <t>ホゴ</t>
    </rPh>
    <rPh sb="48" eb="51">
      <t>ジュキュウシャ</t>
    </rPh>
    <rPh sb="52" eb="56">
      <t>ゼンガクジョセイ</t>
    </rPh>
    <phoneticPr fontId="20"/>
  </si>
  <si>
    <t>石田郁</t>
    <rPh sb="0" eb="3">
      <t>イシダイク</t>
    </rPh>
    <phoneticPr fontId="20"/>
  </si>
  <si>
    <t>kenkou@town.fujisato.lg.jp</t>
  </si>
  <si>
    <t>インフルエンザ及び新型コロナの実施期間は10月～2月</t>
    <phoneticPr fontId="20"/>
  </si>
  <si>
    <r>
      <t xml:space="preserve">【インフルエンザ（高齢者）・高齢者用肺炎球菌・新型コロナ(高齢者)・帯状疱疹】生活保護受給者は全額助成。接種料金が委託料に満たない場合はその金額。
</t>
    </r>
    <r>
      <rPr>
        <b/>
        <u/>
        <sz val="10"/>
        <rFont val="ＭＳ Ｐゴシック"/>
        <family val="3"/>
        <charset val="128"/>
      </rPr>
      <t>【発行責任者】欄及び【発行担当者】欄の役職・氏名、電話番号に記載ある場合は、請求者の押印不要。記載ない場合は従前のとおり押印のうえ請求。</t>
    </r>
    <rPh sb="14" eb="18">
      <t>コウレイシャヨウ</t>
    </rPh>
    <rPh sb="18" eb="20">
      <t>ハイエン</t>
    </rPh>
    <rPh sb="20" eb="22">
      <t>キュウキン</t>
    </rPh>
    <rPh sb="23" eb="25">
      <t>シンガタ</t>
    </rPh>
    <rPh sb="29" eb="31">
      <t>コウレイ</t>
    </rPh>
    <rPh sb="31" eb="32">
      <t>モノ</t>
    </rPh>
    <rPh sb="34" eb="38">
      <t>タイジョウホウシン</t>
    </rPh>
    <rPh sb="39" eb="41">
      <t>セイカツ</t>
    </rPh>
    <rPh sb="41" eb="43">
      <t>ホゴ</t>
    </rPh>
    <rPh sb="43" eb="46">
      <t>ジュキュウシャ</t>
    </rPh>
    <rPh sb="47" eb="49">
      <t>ゼンガク</t>
    </rPh>
    <rPh sb="49" eb="51">
      <t>ジョセイ</t>
    </rPh>
    <rPh sb="52" eb="54">
      <t>セッシュ</t>
    </rPh>
    <rPh sb="54" eb="56">
      <t>リョウキン</t>
    </rPh>
    <rPh sb="57" eb="60">
      <t>イタクリョウ</t>
    </rPh>
    <rPh sb="61" eb="62">
      <t>ミ</t>
    </rPh>
    <rPh sb="65" eb="67">
      <t>バアイ</t>
    </rPh>
    <rPh sb="70" eb="72">
      <t>キンガク</t>
    </rPh>
    <rPh sb="75" eb="77">
      <t>ハッコウ</t>
    </rPh>
    <rPh sb="81" eb="82">
      <t>ラン</t>
    </rPh>
    <rPh sb="82" eb="83">
      <t>オヨ</t>
    </rPh>
    <rPh sb="85" eb="87">
      <t>ハッコウ</t>
    </rPh>
    <rPh sb="87" eb="90">
      <t>タントウシャ</t>
    </rPh>
    <rPh sb="91" eb="92">
      <t>ラン</t>
    </rPh>
    <rPh sb="93" eb="95">
      <t>ヤクショク</t>
    </rPh>
    <rPh sb="96" eb="98">
      <t>シメイ</t>
    </rPh>
    <rPh sb="99" eb="101">
      <t>デンワ</t>
    </rPh>
    <rPh sb="101" eb="103">
      <t>バンゴウ</t>
    </rPh>
    <rPh sb="104" eb="106">
      <t>キサイ</t>
    </rPh>
    <rPh sb="108" eb="110">
      <t>バアイ</t>
    </rPh>
    <rPh sb="112" eb="115">
      <t>セイキュウシャ</t>
    </rPh>
    <rPh sb="116" eb="118">
      <t>オウイン</t>
    </rPh>
    <rPh sb="118" eb="120">
      <t>フヨウ</t>
    </rPh>
    <rPh sb="121" eb="123">
      <t>キサイ</t>
    </rPh>
    <rPh sb="125" eb="127">
      <t>バアイ</t>
    </rPh>
    <rPh sb="128" eb="130">
      <t>ジュウゼン</t>
    </rPh>
    <rPh sb="134" eb="136">
      <t>オウイン</t>
    </rPh>
    <rPh sb="139" eb="141">
      <t>セイキュウ</t>
    </rPh>
    <phoneticPr fontId="20"/>
  </si>
  <si>
    <t>【インフルエンザ（高齢者）・高齢者用肺炎球菌・新型コロナ・帯状疱疹】 生活保護法による被保護世帯に属する者は全額助成</t>
    <rPh sb="14" eb="17">
      <t>コウレイシャ</t>
    </rPh>
    <rPh sb="23" eb="28">
      <t>シンガタ</t>
    </rPh>
    <rPh sb="35" eb="37">
      <t>セイカツ</t>
    </rPh>
    <rPh sb="37" eb="40">
      <t>ホゴホウ</t>
    </rPh>
    <rPh sb="43" eb="44">
      <t>ヒ</t>
    </rPh>
    <rPh sb="44" eb="46">
      <t>ホゴ</t>
    </rPh>
    <rPh sb="46" eb="48">
      <t>セタイ</t>
    </rPh>
    <rPh sb="49" eb="50">
      <t>ゾク</t>
    </rPh>
    <rPh sb="52" eb="53">
      <t>モノ</t>
    </rPh>
    <rPh sb="54" eb="56">
      <t>ゼンガク</t>
    </rPh>
    <rPh sb="56" eb="58">
      <t>ジョセイ</t>
    </rPh>
    <phoneticPr fontId="20"/>
  </si>
  <si>
    <t>hoken@town.happo.lg.jp/abe.risa@town.happo.lg.jp</t>
  </si>
  <si>
    <t>インフルエンザ実施期間10月～2月　　　　　　　　　　　　　　　　　　新型コロナウイルス感染症の実施期間は10月～3月</t>
    <rPh sb="35" eb="37">
      <t>シンガタ</t>
    </rPh>
    <rPh sb="44" eb="47">
      <t>カンセンショウ</t>
    </rPh>
    <rPh sb="48" eb="50">
      <t>ジッシ</t>
    </rPh>
    <rPh sb="50" eb="52">
      <t>キカン</t>
    </rPh>
    <phoneticPr fontId="20"/>
  </si>
  <si>
    <t>南秋田郡八郎潟町字大道８0</t>
    <rPh sb="0" eb="4">
      <t>ミナミアキタグン</t>
    </rPh>
    <rPh sb="4" eb="8">
      <t>ハチロウガタマチ</t>
    </rPh>
    <rPh sb="8" eb="9">
      <t>アザ</t>
    </rPh>
    <rPh sb="9" eb="11">
      <t>オオミチ</t>
    </rPh>
    <phoneticPr fontId="20"/>
  </si>
  <si>
    <t>【インフルエンザ（高齢者）・高齢者用肺炎球菌・新型コロナウイルス感染症・帯状疱疹】 生保全額補助。接種料金が委託料に満たない場合はその金額</t>
    <rPh sb="23" eb="25">
      <t>シンガタ</t>
    </rPh>
    <rPh sb="32" eb="35">
      <t>カンセンショウ</t>
    </rPh>
    <rPh sb="36" eb="38">
      <t>タイジョウ</t>
    </rPh>
    <rPh sb="38" eb="40">
      <t>ホウシン</t>
    </rPh>
    <phoneticPr fontId="20"/>
  </si>
  <si>
    <t>一般（井川町診療所）</t>
    <rPh sb="0" eb="2">
      <t>イッパン</t>
    </rPh>
    <rPh sb="3" eb="6">
      <t>イカワマチ</t>
    </rPh>
    <rPh sb="6" eb="9">
      <t>シンリョウショ</t>
    </rPh>
    <phoneticPr fontId="43"/>
  </si>
  <si>
    <t>一般（井川町診療所以外）</t>
    <rPh sb="0" eb="2">
      <t>イッパン</t>
    </rPh>
    <rPh sb="3" eb="9">
      <t>イカワマチシンリョウショ</t>
    </rPh>
    <rPh sb="9" eb="11">
      <t>イガイ</t>
    </rPh>
    <phoneticPr fontId="43"/>
  </si>
  <si>
    <t>・【インフルエンザ（高齢者）・高齢者用肺炎球菌・新型コロナウイルス感染症・帯状疱疹】生保受給者は全額助成。
・接種料金が委託料に満たない場合はその金額。
・【帯状疱疹】組換えワクチンは、井川町診療所で接種した場合15,000円助成、井川町診療所以外の医療機関で接種した場合10,000円助成。生ワクチンは接種場所にかかわらず5,000円助成。
・押印の省略不可。</t>
    <rPh sb="24" eb="26">
      <t>シンガタ</t>
    </rPh>
    <rPh sb="33" eb="36">
      <t>カンセンショウ</t>
    </rPh>
    <rPh sb="42" eb="47">
      <t>セイホジュキュウシャ</t>
    </rPh>
    <rPh sb="48" eb="52">
      <t>ゼンガクジョセイ</t>
    </rPh>
    <rPh sb="55" eb="59">
      <t>セッシュリョウキン</t>
    </rPh>
    <rPh sb="60" eb="63">
      <t>イタクリョウ</t>
    </rPh>
    <rPh sb="64" eb="65">
      <t>ミ</t>
    </rPh>
    <rPh sb="68" eb="70">
      <t>バアイ</t>
    </rPh>
    <rPh sb="73" eb="75">
      <t>キンガク</t>
    </rPh>
    <rPh sb="79" eb="83">
      <t>タイジョウホウシン</t>
    </rPh>
    <rPh sb="84" eb="86">
      <t>クミカ</t>
    </rPh>
    <rPh sb="93" eb="96">
      <t>イカワマチ</t>
    </rPh>
    <rPh sb="96" eb="99">
      <t>シンリョウショ</t>
    </rPh>
    <rPh sb="100" eb="102">
      <t>セッシュ</t>
    </rPh>
    <rPh sb="104" eb="106">
      <t>バアイ</t>
    </rPh>
    <rPh sb="112" eb="113">
      <t>エン</t>
    </rPh>
    <rPh sb="113" eb="115">
      <t>ジョセイ</t>
    </rPh>
    <rPh sb="116" eb="122">
      <t>イカワマチシンリョウショ</t>
    </rPh>
    <rPh sb="122" eb="124">
      <t>イガイ</t>
    </rPh>
    <rPh sb="125" eb="129">
      <t>イリョウキカン</t>
    </rPh>
    <rPh sb="130" eb="132">
      <t>セッシュ</t>
    </rPh>
    <rPh sb="134" eb="136">
      <t>バアイ</t>
    </rPh>
    <rPh sb="142" eb="143">
      <t>エン</t>
    </rPh>
    <rPh sb="143" eb="145">
      <t>ジョセイ</t>
    </rPh>
    <rPh sb="146" eb="147">
      <t>ナマ</t>
    </rPh>
    <rPh sb="152" eb="156">
      <t>セッシュバショ</t>
    </rPh>
    <rPh sb="167" eb="168">
      <t>エン</t>
    </rPh>
    <rPh sb="168" eb="170">
      <t>ジョセイ</t>
    </rPh>
    <rPh sb="173" eb="175">
      <t>オウイン</t>
    </rPh>
    <rPh sb="176" eb="180">
      <t>ショウリャクフカ</t>
    </rPh>
    <phoneticPr fontId="43"/>
  </si>
  <si>
    <t>【インフルエンザ（高齢者）・高齢者用肺炎球菌・新型コロナ・帯状疱疹】 生保は各医療機関接種料金による。他の予防接種と請求書を分ける。</t>
    <rPh sb="23" eb="25">
      <t>シンガタ</t>
    </rPh>
    <rPh sb="29" eb="33">
      <t>タイジョウホウシン</t>
    </rPh>
    <phoneticPr fontId="20"/>
  </si>
  <si>
    <t>【インフルエンザ（高齢者）・高齢者用肺炎球菌・新型コロナウイルス感染症（高齢者）・帯状疱疹】 生活保護世帯は全額助成
押印を省略する場合、余白に「発行責任者職名・氏名、発行担当者職名・氏名、連絡先電話番号」を記載すること。</t>
    <rPh sb="36" eb="39">
      <t>コウレイシャ</t>
    </rPh>
    <phoneticPr fontId="20"/>
  </si>
  <si>
    <t>【インフルエンザ（高齢者）・高齢者用肺炎球菌・新型コロナウイルス（高齢者）・帯状疱疹】 生保は全額補助。インフルエンザと他の予防接種の請求請求書を分ける。</t>
    <rPh sb="23" eb="25">
      <t>シンガタ</t>
    </rPh>
    <rPh sb="33" eb="36">
      <t>コウレイシャ</t>
    </rPh>
    <rPh sb="38" eb="40">
      <t>タイジョウ</t>
    </rPh>
    <rPh sb="40" eb="42">
      <t>ホウシン</t>
    </rPh>
    <rPh sb="60" eb="61">
      <t>ホカ</t>
    </rPh>
    <rPh sb="62" eb="64">
      <t>ヨボウ</t>
    </rPh>
    <rPh sb="64" eb="66">
      <t>セッシュ</t>
    </rPh>
    <rPh sb="67" eb="69">
      <t>セイキュウ</t>
    </rPh>
    <phoneticPr fontId="20"/>
  </si>
  <si>
    <t>子育て健康課 健康推進班</t>
    <rPh sb="0" eb="2">
      <t>コソダ</t>
    </rPh>
    <rPh sb="1" eb="3">
      <t>ケンコウ</t>
    </rPh>
    <rPh sb="3" eb="4">
      <t>カ</t>
    </rPh>
    <rPh sb="5" eb="7">
      <t>ケンコウ</t>
    </rPh>
    <rPh sb="7" eb="9">
      <t>スイシン</t>
    </rPh>
    <rPh sb="9" eb="10">
      <t>ハン</t>
    </rPh>
    <phoneticPr fontId="20"/>
  </si>
  <si>
    <t>0185-24-3400</t>
    <phoneticPr fontId="20"/>
  </si>
  <si>
    <t>健康対策課</t>
    <rPh sb="0" eb="2">
      <t>ケンコウ</t>
    </rPh>
    <rPh sb="2" eb="4">
      <t>タイサク</t>
    </rPh>
    <rPh sb="4" eb="5">
      <t>カ</t>
    </rPh>
    <phoneticPr fontId="20"/>
  </si>
  <si>
    <t>0183-73-2124</t>
    <phoneticPr fontId="43"/>
  </si>
  <si>
    <t>健康福祉部健康増進センター</t>
    <rPh sb="0" eb="2">
      <t>ケンコウ</t>
    </rPh>
    <rPh sb="2" eb="5">
      <t>フクシブ</t>
    </rPh>
    <rPh sb="5" eb="7">
      <t>ケンコウ</t>
    </rPh>
    <rPh sb="7" eb="9">
      <t>ゾウシン</t>
    </rPh>
    <phoneticPr fontId="20"/>
  </si>
  <si>
    <t>0187-62-9301</t>
    <phoneticPr fontId="20"/>
  </si>
  <si>
    <t>にかほ市長　様　</t>
    <phoneticPr fontId="20"/>
  </si>
  <si>
    <t>健康推進課保健係</t>
    <rPh sb="0" eb="2">
      <t>ケンコウ</t>
    </rPh>
    <rPh sb="2" eb="5">
      <t>スイシンカ</t>
    </rPh>
    <rPh sb="5" eb="7">
      <t>ホケン</t>
    </rPh>
    <rPh sb="7" eb="8">
      <t>カカリ</t>
    </rPh>
    <phoneticPr fontId="20"/>
  </si>
  <si>
    <t>018-2303</t>
    <phoneticPr fontId="20"/>
  </si>
  <si>
    <t>山本郡三種町森岳字上台９３－５</t>
    <rPh sb="0" eb="2">
      <t>ヤマモト</t>
    </rPh>
    <rPh sb="2" eb="3">
      <t>グン</t>
    </rPh>
    <rPh sb="3" eb="6">
      <t>ミタネチョウ</t>
    </rPh>
    <rPh sb="6" eb="8">
      <t>モリタケ</t>
    </rPh>
    <rPh sb="8" eb="9">
      <t>アザ</t>
    </rPh>
    <rPh sb="9" eb="10">
      <t>ウエ</t>
    </rPh>
    <rPh sb="10" eb="11">
      <t>ダイ</t>
    </rPh>
    <phoneticPr fontId="20"/>
  </si>
  <si>
    <t>0185-83-5555</t>
    <phoneticPr fontId="20"/>
  </si>
  <si>
    <t>美郷町長　様</t>
    <phoneticPr fontId="20"/>
  </si>
  <si>
    <t>実費徴収免除者</t>
  </si>
  <si>
    <t>健康推進課</t>
    <rPh sb="0" eb="2">
      <t>ケンコウ</t>
    </rPh>
    <rPh sb="2" eb="5">
      <t>スイシンカ</t>
    </rPh>
    <phoneticPr fontId="20"/>
  </si>
  <si>
    <t>【インフルエンザ（高齢者）・高齢者用肺炎球菌・新型コロナワクチン（高齢者）・帯状疱疹】生保世帯全額助成
押印不要。ただし、余白に「発行責任者職名・氏名、担当者職名・氏名及び連絡先電話番号」を記載すること。発行責任者等記載しない場合は要押印。</t>
    <rPh sb="23" eb="25">
      <t>シンガタ</t>
    </rPh>
    <rPh sb="33" eb="36">
      <t>コウレイシャ</t>
    </rPh>
    <rPh sb="38" eb="40">
      <t>タイジョウ</t>
    </rPh>
    <rPh sb="40" eb="42">
      <t>ホウシン</t>
    </rPh>
    <rPh sb="43" eb="45">
      <t>セイホ</t>
    </rPh>
    <rPh sb="49" eb="51">
      <t>ジョセイ</t>
    </rPh>
    <rPh sb="54" eb="56">
      <t>フヨウ</t>
    </rPh>
    <rPh sb="102" eb="104">
      <t>ハッコウ</t>
    </rPh>
    <rPh sb="104" eb="107">
      <t>セキニンシャ</t>
    </rPh>
    <rPh sb="107" eb="108">
      <t>トウ</t>
    </rPh>
    <rPh sb="108" eb="110">
      <t>キサイ</t>
    </rPh>
    <rPh sb="113" eb="115">
      <t>バアイ</t>
    </rPh>
    <rPh sb="116" eb="117">
      <t>ヨウ</t>
    </rPh>
    <rPh sb="117" eb="119">
      <t>オウイン</t>
    </rPh>
    <phoneticPr fontId="20"/>
  </si>
  <si>
    <t>【インフルエンザ（高齢者）・高齢者用肺炎球菌・新型コロナ・帯状疱疹】  生活保護受給世帯は全額助成。接種料が委託料に満たない場合はその金額。予診料の設定はなし。請求書は、Ａ類疾病と分けて種類ごとの提出とする。実施報告書兼請求書は押印必要なし。</t>
    <rPh sb="23" eb="25">
      <t>シンガタ</t>
    </rPh>
    <rPh sb="104" eb="106">
      <t>ジッシ</t>
    </rPh>
    <rPh sb="106" eb="109">
      <t>ホウコクショ</t>
    </rPh>
    <rPh sb="109" eb="110">
      <t>ケン</t>
    </rPh>
    <rPh sb="110" eb="113">
      <t>セイキュウショ</t>
    </rPh>
    <rPh sb="114" eb="116">
      <t>オウイン</t>
    </rPh>
    <rPh sb="116" eb="118">
      <t>ヒツヨウ</t>
    </rPh>
    <phoneticPr fontId="20"/>
  </si>
  <si>
    <t>【インフルエンザ（高齢者）・新型コロナウイルス感染症・帯状疱疹】生保受給者・中国残留邦人の方は無料。
【高齢者用肺炎球菌】生保受給者・中国残留邦人の方は無料
押印なしの場合は「発行責任者及び担当者」の氏名及び連絡先を明記する。事務担当者から在籍確認の電話をする場合があります。</t>
    <rPh sb="14" eb="16">
      <t>シンガタ</t>
    </rPh>
    <rPh sb="23" eb="26">
      <t>カンセンショウ</t>
    </rPh>
    <phoneticPr fontId="20"/>
  </si>
  <si>
    <t>【インフルエンザ（高齢者）・高齢者用肺炎球菌・コロナ・帯状疱疹】 生活保護受給世帯は全額助成
R7～押印不要</t>
    <rPh sb="33" eb="35">
      <t>セイカツ</t>
    </rPh>
    <rPh sb="35" eb="37">
      <t>ホゴ</t>
    </rPh>
    <rPh sb="37" eb="39">
      <t>ジュキュウ</t>
    </rPh>
    <rPh sb="39" eb="41">
      <t>セタイ</t>
    </rPh>
    <rPh sb="42" eb="44">
      <t>ゼンガク</t>
    </rPh>
    <rPh sb="44" eb="46">
      <t>ジョセイ</t>
    </rPh>
    <rPh sb="50" eb="52">
      <t>オウイン</t>
    </rPh>
    <rPh sb="52" eb="54">
      <t>フヨウ</t>
    </rPh>
    <phoneticPr fontId="20"/>
  </si>
  <si>
    <t>【インフルエンザ（高齢者）・高齢者用肺炎球菌・新型コロナ（高齢者）・帯状疱疹】生保全額助成。接種料金が委託料に満たない場合はその金額</t>
    <rPh sb="23" eb="25">
      <t>シンガタ</t>
    </rPh>
    <rPh sb="29" eb="32">
      <t>コウレイシャ</t>
    </rPh>
    <phoneticPr fontId="20"/>
  </si>
  <si>
    <t>【インフルエンザ（高齢者）・高齢者用肺炎球菌・新型コロナ・帯状疱疹】 他のワクチンと請求書を分ける。生保は全額負担。</t>
    <rPh sb="18" eb="20">
      <t>ハイエン</t>
    </rPh>
    <rPh sb="20" eb="22">
      <t>キュウキン</t>
    </rPh>
    <rPh sb="23" eb="25">
      <t>シンガタ</t>
    </rPh>
    <rPh sb="35" eb="36">
      <t>タ</t>
    </rPh>
    <rPh sb="42" eb="45">
      <t>セイキュウショ</t>
    </rPh>
    <rPh sb="46" eb="47">
      <t>ワ</t>
    </rPh>
    <rPh sb="50" eb="52">
      <t>セイホ</t>
    </rPh>
    <rPh sb="53" eb="55">
      <t>ゼンガク</t>
    </rPh>
    <rPh sb="55" eb="57">
      <t>フタン</t>
    </rPh>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</si>
</sst>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
    <numFmt numFmtId="177" formatCode="#,##0_ ;;"/>
    <numFmt numFmtId="178" formatCode="#,##0;\ ;;"/>
    <numFmt numFmtId="179" formatCode="[$-411]ggg\ e&quot;年&quot;\ m&quot;月 &quot;d&quot;日&quot;"/>
    <numFmt numFmtId="180" formatCode="0.0_ "/>
  </numFmts>
  <fonts count="51" x14ac:knownFonts="1">
    <font>
      <sz val="11"/>
      <name val="ＭＳ Ｐゴシック"/>
      <family val="3"/>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u/>
      <sz val="11"/>
      <color theme="10"/>
      <name val="ＭＳ Ｐゴシック"/>
      <family val="3"/>
    </font>
    <font>
      <sz val="11"/>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6"/>
      <name val="ＭＳ Ｐゴシック"/>
      <family val="3"/>
    </font>
    <font>
      <sz val="12"/>
      <name val="ＭＳ Ｐ明朝"/>
      <family val="1"/>
    </font>
    <font>
      <sz val="11"/>
      <name val="ＭＳ Ｐ明朝"/>
      <family val="1"/>
    </font>
    <font>
      <sz val="10"/>
      <name val="ＭＳ Ｐ明朝"/>
      <family val="1"/>
    </font>
    <font>
      <sz val="10"/>
      <name val="MS UI Gothic"/>
      <family val="3"/>
    </font>
    <font>
      <sz val="16"/>
      <name val="ＭＳ Ｐ明朝"/>
      <family val="1"/>
    </font>
    <font>
      <sz val="9"/>
      <name val="ＭＳ Ｐ明朝"/>
      <family val="1"/>
    </font>
    <font>
      <sz val="13"/>
      <name val="ＭＳ Ｐ明朝"/>
      <family val="1"/>
    </font>
    <font>
      <b/>
      <sz val="12"/>
      <name val="ＭＳ Ｐ明朝"/>
      <family val="1"/>
    </font>
    <font>
      <b/>
      <sz val="11"/>
      <name val="ＭＳ Ｐ明朝"/>
      <family val="1"/>
    </font>
    <font>
      <b/>
      <sz val="16"/>
      <name val="ＭＳ Ｐ明朝"/>
      <family val="1"/>
    </font>
    <font>
      <b/>
      <sz val="12"/>
      <color indexed="10"/>
      <name val="メイリオ"/>
      <family val="3"/>
    </font>
    <font>
      <b/>
      <sz val="12"/>
      <name val="メイリオ"/>
      <family val="3"/>
    </font>
    <font>
      <sz val="11"/>
      <color theme="0" tint="-0.249977111117893"/>
      <name val="ＭＳ Ｐ明朝"/>
      <family val="1"/>
    </font>
    <font>
      <sz val="12"/>
      <name val="MS UI Gothic"/>
      <family val="3"/>
    </font>
    <font>
      <sz val="10"/>
      <color theme="1"/>
      <name val="ＭＳ Ｐゴシック"/>
      <family val="3"/>
    </font>
    <font>
      <b/>
      <sz val="10"/>
      <color theme="1"/>
      <name val="ＭＳ Ｐゴシック"/>
      <family val="3"/>
    </font>
    <font>
      <b/>
      <sz val="11"/>
      <color theme="1"/>
      <name val="ＭＳ Ｐゴシック"/>
      <family val="3"/>
    </font>
    <font>
      <b/>
      <sz val="10"/>
      <name val="ＭＳ Ｐゴシック"/>
      <family val="3"/>
      <charset val="128"/>
    </font>
    <font>
      <b/>
      <u/>
      <sz val="10"/>
      <name val="ＭＳ Ｐゴシック"/>
      <family val="3"/>
      <charset val="128"/>
    </font>
    <font>
      <sz val="8"/>
      <name val="ＭＳ Ｐ明朝"/>
      <family val="1"/>
    </font>
    <font>
      <sz val="10"/>
      <name val="ＭＳ Ｐ明朝"/>
      <family val="1"/>
      <charset val="128"/>
    </font>
    <font>
      <b/>
      <sz val="11"/>
      <name val="ＭＳ Ｐ明朝"/>
      <family val="1"/>
      <charset val="128"/>
    </font>
    <font>
      <sz val="6"/>
      <name val="ＭＳ Ｐゴシック"/>
      <family val="3"/>
      <charset val="128"/>
    </font>
    <font>
      <sz val="6"/>
      <name val="ＭＳ Ｐゴシック"/>
      <family val="3"/>
      <charset val="1"/>
    </font>
    <font>
      <sz val="11"/>
      <name val="ＭＳ Ｐ明朝"/>
      <family val="1"/>
      <charset val="128"/>
    </font>
    <font>
      <b/>
      <u/>
      <sz val="11"/>
      <name val="ＭＳ Ｐゴシック"/>
      <family val="3"/>
      <charset val="128"/>
    </font>
    <font>
      <u/>
      <sz val="11"/>
      <name val="ＭＳ Ｐゴシック"/>
      <family val="3"/>
      <charset val="128"/>
    </font>
    <font>
      <sz val="11"/>
      <name val="ＭＳ Ｐゴシック"/>
      <family val="3"/>
      <charset val="128"/>
    </font>
    <font>
      <b/>
      <sz val="8"/>
      <name val="ＭＳ Ｐゴシック"/>
      <family val="3"/>
      <charset val="128"/>
    </font>
    <font>
      <b/>
      <sz val="11"/>
      <name val="ＭＳ Ｐゴシック"/>
      <family val="3"/>
      <charset val="128"/>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indexed="27"/>
        <bgColor indexed="64"/>
      </patternFill>
    </fill>
    <fill>
      <patternFill patternType="solid">
        <fgColor indexed="42"/>
        <bgColor indexed="64"/>
      </patternFill>
    </fill>
    <fill>
      <patternFill patternType="solid">
        <fgColor indexed="43"/>
        <bgColor indexed="64"/>
      </patternFill>
    </fill>
    <fill>
      <patternFill patternType="solid">
        <fgColor theme="0"/>
        <bgColor indexed="64"/>
      </patternFill>
    </fill>
    <fill>
      <patternFill patternType="solid">
        <fgColor indexed="45"/>
        <bgColor indexed="64"/>
      </patternFill>
    </fill>
    <fill>
      <patternFill patternType="solid">
        <fgColor rgb="FFFFFF00"/>
        <bgColor indexed="64"/>
      </patternFill>
    </fill>
  </fills>
  <borders count="5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double">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top style="double">
        <color indexed="64"/>
      </top>
      <bottom style="thin">
        <color indexed="64"/>
      </bottom>
      <diagonal/>
    </border>
    <border>
      <left/>
      <right/>
      <top style="thin">
        <color indexed="64"/>
      </top>
      <bottom style="double">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hair">
        <color auto="1"/>
      </bottom>
      <diagonal/>
    </border>
    <border>
      <left style="thin">
        <color indexed="64"/>
      </left>
      <right/>
      <top style="thin">
        <color indexed="64"/>
      </top>
      <bottom style="hair">
        <color auto="1"/>
      </bottom>
      <diagonal/>
    </border>
    <border>
      <left style="thin">
        <color indexed="64"/>
      </left>
      <right/>
      <top/>
      <bottom style="double">
        <color indexed="64"/>
      </bottom>
      <diagonal/>
    </border>
    <border>
      <left/>
      <right/>
      <top style="hair">
        <color auto="1"/>
      </top>
      <bottom style="hair">
        <color auto="1"/>
      </bottom>
      <diagonal/>
    </border>
    <border>
      <left/>
      <right/>
      <top/>
      <bottom style="hair">
        <color auto="1"/>
      </bottom>
      <diagonal/>
    </border>
    <border>
      <left/>
      <right/>
      <top style="hair">
        <color auto="1"/>
      </top>
      <bottom style="thin">
        <color indexed="64"/>
      </bottom>
      <diagonal/>
    </border>
    <border>
      <left/>
      <right/>
      <top style="thin">
        <color indexed="64"/>
      </top>
      <bottom style="hair">
        <color auto="1"/>
      </bottom>
      <diagonal/>
    </border>
    <border>
      <left/>
      <right/>
      <top/>
      <bottom style="double">
        <color indexed="64"/>
      </bottom>
      <diagonal/>
    </border>
    <border>
      <left style="thin">
        <color auto="1"/>
      </left>
      <right/>
      <top style="thin">
        <color indexed="64"/>
      </top>
      <bottom style="double">
        <color indexed="64"/>
      </bottom>
      <diagonal/>
    </border>
    <border>
      <left/>
      <right style="thin">
        <color indexed="64"/>
      </right>
      <top/>
      <bottom style="hair">
        <color auto="1"/>
      </bottom>
      <diagonal/>
    </border>
    <border>
      <left/>
      <right style="thin">
        <color indexed="64"/>
      </right>
      <top style="hair">
        <color auto="1"/>
      </top>
      <bottom style="thin">
        <color indexed="64"/>
      </bottom>
      <diagonal/>
    </border>
    <border>
      <left/>
      <right style="thin">
        <color indexed="64"/>
      </right>
      <top style="thin">
        <color indexed="64"/>
      </top>
      <bottom style="hair">
        <color auto="1"/>
      </bottom>
      <diagonal/>
    </border>
    <border>
      <left/>
      <right style="thin">
        <color indexed="64"/>
      </right>
      <top/>
      <bottom style="double">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top style="hair">
        <color auto="1"/>
      </top>
      <bottom style="thin">
        <color indexed="64"/>
      </bottom>
      <diagonal/>
    </border>
    <border>
      <left style="thin">
        <color indexed="64"/>
      </left>
      <right/>
      <top style="hair">
        <color auto="1"/>
      </top>
      <bottom style="hair">
        <color auto="1"/>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hair">
        <color auto="1"/>
      </bottom>
      <diagonal/>
    </border>
    <border>
      <left style="thin">
        <color indexed="64"/>
      </left>
      <right style="thin">
        <color indexed="64"/>
      </right>
      <top/>
      <bottom/>
      <diagonal/>
    </border>
    <border>
      <left style="thin">
        <color indexed="64"/>
      </left>
      <right style="thin">
        <color indexed="64"/>
      </right>
      <top style="hair">
        <color auto="1"/>
      </top>
      <bottom style="thin">
        <color indexed="64"/>
      </bottom>
      <diagonal/>
    </border>
    <border>
      <left style="thin">
        <color indexed="64"/>
      </left>
      <right style="thin">
        <color indexed="64"/>
      </right>
      <top/>
      <bottom style="double">
        <color indexed="64"/>
      </bottom>
      <diagonal/>
    </border>
    <border diagonalUp="1">
      <left style="thin">
        <color indexed="64"/>
      </left>
      <right/>
      <top style="double">
        <color indexed="64"/>
      </top>
      <bottom style="thin">
        <color indexed="64"/>
      </bottom>
      <diagonal style="thin">
        <color indexed="64"/>
      </diagonal>
    </border>
    <border diagonalUp="1">
      <left/>
      <right/>
      <top style="double">
        <color indexed="64"/>
      </top>
      <bottom style="thin">
        <color indexed="64"/>
      </bottom>
      <diagonal style="thin">
        <color indexed="64"/>
      </diagonal>
    </border>
    <border>
      <left/>
      <right style="thin">
        <color indexed="64"/>
      </right>
      <top style="thin">
        <color indexed="64"/>
      </top>
      <bottom style="double">
        <color indexed="64"/>
      </bottom>
      <diagonal/>
    </border>
    <border diagonalUp="1">
      <left/>
      <right style="thin">
        <color indexed="64"/>
      </right>
      <top style="double">
        <color indexed="64"/>
      </top>
      <bottom style="thin">
        <color indexed="64"/>
      </bottom>
      <diagonal style="thin">
        <color indexed="64"/>
      </diagonal>
    </border>
    <border>
      <left style="thin">
        <color indexed="64"/>
      </left>
      <right style="thin">
        <color indexed="64"/>
      </right>
      <top style="double">
        <color indexed="64"/>
      </top>
      <bottom style="thin">
        <color indexed="64"/>
      </bottom>
      <diagonal/>
    </border>
    <border>
      <left/>
      <right style="thin">
        <color indexed="64"/>
      </right>
      <top style="hair">
        <color indexed="64"/>
      </top>
      <bottom style="hair">
        <color indexed="64"/>
      </bottom>
      <diagonal/>
    </border>
    <border>
      <left/>
      <right style="thin">
        <color indexed="64"/>
      </right>
      <top style="hair">
        <color auto="1"/>
      </top>
      <bottom style="double">
        <color indexed="64"/>
      </bottom>
      <diagonal/>
    </border>
    <border>
      <left style="thin">
        <color indexed="64"/>
      </left>
      <right style="thin">
        <color indexed="64"/>
      </right>
      <top style="hair">
        <color auto="1"/>
      </top>
      <bottom style="double">
        <color indexed="64"/>
      </bottom>
      <diagonal/>
    </border>
    <border>
      <left style="thin">
        <color auto="1"/>
      </left>
      <right style="thin">
        <color indexed="64"/>
      </right>
      <top style="thin">
        <color indexed="64"/>
      </top>
      <bottom style="double">
        <color auto="1"/>
      </bottom>
      <diagonal/>
    </border>
  </borders>
  <cellStyleXfs count="45">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6" fillId="0" borderId="0" applyNumberFormat="0" applyFill="0" applyBorder="0" applyAlignment="0" applyProtection="0"/>
    <xf numFmtId="0" fontId="7" fillId="22" borderId="2" applyNumberFormat="0" applyFont="0" applyAlignment="0" applyProtection="0">
      <alignment vertical="center"/>
    </xf>
    <xf numFmtId="0" fontId="8" fillId="0" borderId="3" applyNumberFormat="0" applyFill="0" applyAlignment="0" applyProtection="0">
      <alignment vertical="center"/>
    </xf>
    <xf numFmtId="0" fontId="9" fillId="7" borderId="4" applyNumberFormat="0" applyAlignment="0" applyProtection="0">
      <alignment vertical="center"/>
    </xf>
    <xf numFmtId="0" fontId="10" fillId="23" borderId="5" applyNumberFormat="0" applyAlignment="0" applyProtection="0">
      <alignment vertical="center"/>
    </xf>
    <xf numFmtId="0" fontId="11" fillId="3" borderId="0" applyNumberFormat="0" applyBorder="0" applyAlignment="0" applyProtection="0">
      <alignment vertical="center"/>
    </xf>
    <xf numFmtId="0" fontId="7" fillId="0" borderId="0">
      <alignment vertical="center"/>
    </xf>
    <xf numFmtId="0" fontId="12" fillId="4" borderId="0" applyNumberFormat="0" applyBorder="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5" fillId="0" borderId="8" applyNumberFormat="0" applyFill="0" applyAlignment="0" applyProtection="0">
      <alignment vertical="center"/>
    </xf>
    <xf numFmtId="0" fontId="15" fillId="0" borderId="0" applyNumberFormat="0" applyFill="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9" applyNumberFormat="0" applyFill="0" applyAlignment="0" applyProtection="0">
      <alignment vertical="center"/>
    </xf>
    <xf numFmtId="38" fontId="7" fillId="0" borderId="0" applyFont="0" applyFill="0" applyBorder="0" applyAlignment="0" applyProtection="0"/>
  </cellStyleXfs>
  <cellXfs count="343">
    <xf numFmtId="0" fontId="0" fillId="0" borderId="0" xfId="0"/>
    <xf numFmtId="0" fontId="21" fillId="0" borderId="0" xfId="0" applyFont="1" applyAlignment="1" applyProtection="1">
      <alignment vertical="center"/>
    </xf>
    <xf numFmtId="0" fontId="22" fillId="0" borderId="0" xfId="0" applyFont="1" applyAlignment="1" applyProtection="1">
      <alignment vertical="center"/>
    </xf>
    <xf numFmtId="0" fontId="22" fillId="0" borderId="0" xfId="0" applyFont="1" applyAlignment="1">
      <alignment vertical="center"/>
    </xf>
    <xf numFmtId="0" fontId="23" fillId="0" borderId="0" xfId="0" applyFont="1" applyAlignment="1" applyProtection="1">
      <alignment vertical="center"/>
    </xf>
    <xf numFmtId="0" fontId="23" fillId="0" borderId="0" xfId="0" applyFont="1" applyAlignment="1">
      <alignment vertical="center"/>
    </xf>
    <xf numFmtId="0" fontId="24" fillId="0" borderId="0" xfId="0" applyFont="1" applyAlignment="1" applyProtection="1">
      <alignment vertical="center"/>
    </xf>
    <xf numFmtId="0" fontId="21" fillId="0" borderId="0" xfId="0" applyFont="1" applyAlignment="1" applyProtection="1">
      <alignment horizontal="left" vertical="center"/>
    </xf>
    <xf numFmtId="0" fontId="24" fillId="0" borderId="0" xfId="0" applyFont="1" applyAlignment="1" applyProtection="1">
      <alignment horizontal="center" vertical="center"/>
    </xf>
    <xf numFmtId="0" fontId="24" fillId="0" borderId="0" xfId="0" applyFont="1" applyAlignment="1" applyProtection="1">
      <alignment horizontal="center" vertical="center"/>
      <protection locked="0"/>
    </xf>
    <xf numFmtId="0" fontId="21" fillId="0" borderId="0" xfId="0" applyFont="1" applyAlignment="1" applyProtection="1">
      <alignment vertical="center"/>
      <protection locked="0"/>
    </xf>
    <xf numFmtId="0" fontId="21" fillId="0" borderId="0" xfId="0" applyFont="1" applyAlignment="1" applyProtection="1">
      <alignment horizontal="center" vertical="center"/>
    </xf>
    <xf numFmtId="0" fontId="24" fillId="0" borderId="0" xfId="0" applyFont="1" applyAlignment="1" applyProtection="1">
      <alignment horizontal="distributed" vertical="center"/>
      <protection locked="0"/>
    </xf>
    <xf numFmtId="0" fontId="21" fillId="0" borderId="0" xfId="0" applyFont="1" applyAlignment="1" applyProtection="1">
      <alignment horizontal="right" vertical="center"/>
    </xf>
    <xf numFmtId="0" fontId="29" fillId="0" borderId="0" xfId="0" applyFont="1" applyAlignment="1" applyProtection="1">
      <alignment vertical="center"/>
    </xf>
    <xf numFmtId="0" fontId="0" fillId="0" borderId="0" xfId="0" applyAlignment="1">
      <alignment vertical="center" shrinkToFit="1"/>
    </xf>
    <xf numFmtId="0" fontId="21" fillId="0" borderId="0" xfId="0" applyFont="1" applyBorder="1" applyAlignment="1" applyProtection="1">
      <alignment horizontal="center" vertical="center"/>
    </xf>
    <xf numFmtId="179" fontId="21" fillId="0" borderId="0" xfId="0" applyNumberFormat="1" applyFont="1" applyAlignment="1" applyProtection="1">
      <alignment horizontal="center" vertical="center"/>
    </xf>
    <xf numFmtId="0" fontId="21" fillId="0" borderId="0" xfId="0" applyFont="1" applyBorder="1" applyAlignment="1" applyProtection="1">
      <alignment vertical="center" shrinkToFit="1"/>
    </xf>
    <xf numFmtId="0" fontId="31" fillId="0" borderId="0" xfId="0" applyFont="1" applyAlignment="1" applyProtection="1">
      <alignment vertical="center"/>
    </xf>
    <xf numFmtId="0" fontId="32" fillId="0" borderId="0" xfId="0" applyFont="1" applyAlignment="1">
      <alignment vertical="center"/>
    </xf>
    <xf numFmtId="0" fontId="32" fillId="0" borderId="0" xfId="0" applyFont="1" applyAlignment="1" applyProtection="1">
      <alignment vertical="center"/>
    </xf>
    <xf numFmtId="0" fontId="33" fillId="0" borderId="0" xfId="0" applyFont="1" applyAlignment="1" applyProtection="1">
      <alignment vertical="center"/>
    </xf>
    <xf numFmtId="0" fontId="34" fillId="0" borderId="0" xfId="0" applyFont="1" applyAlignment="1" applyProtection="1">
      <alignment vertical="center"/>
    </xf>
    <xf numFmtId="0" fontId="36" fillId="0" borderId="0" xfId="0" applyFont="1" applyAlignment="1">
      <alignment shrinkToFit="1"/>
    </xf>
    <xf numFmtId="0" fontId="36" fillId="29" borderId="0" xfId="0" applyFont="1" applyFill="1" applyAlignment="1">
      <alignment shrinkToFit="1"/>
    </xf>
    <xf numFmtId="38" fontId="35" fillId="0" borderId="14" xfId="44" applyFont="1" applyFill="1" applyBorder="1" applyAlignment="1" applyProtection="1">
      <alignment vertical="center" wrapText="1" shrinkToFit="1"/>
    </xf>
    <xf numFmtId="0" fontId="36" fillId="0" borderId="0" xfId="0" applyFont="1" applyAlignment="1">
      <alignment wrapText="1"/>
    </xf>
    <xf numFmtId="0" fontId="36" fillId="29" borderId="0" xfId="0" applyFont="1" applyFill="1" applyAlignment="1">
      <alignment wrapText="1"/>
    </xf>
    <xf numFmtId="0" fontId="36" fillId="0" borderId="0" xfId="0" applyFont="1" applyAlignment="1">
      <alignment vertical="center"/>
    </xf>
    <xf numFmtId="0" fontId="35" fillId="0" borderId="0" xfId="0" applyFont="1" applyAlignment="1">
      <alignment vertical="center" shrinkToFit="1"/>
    </xf>
    <xf numFmtId="0" fontId="36" fillId="0" borderId="0" xfId="0" applyFont="1" applyAlignment="1">
      <alignment horizontal="left" shrinkToFit="1"/>
    </xf>
    <xf numFmtId="0" fontId="35" fillId="0" borderId="0" xfId="0" applyFont="1" applyAlignment="1">
      <alignment horizontal="center" vertical="center" shrinkToFit="1"/>
    </xf>
    <xf numFmtId="0" fontId="35" fillId="0" borderId="0" xfId="0" applyFont="1" applyAlignment="1">
      <alignment vertical="center" wrapText="1" shrinkToFit="1"/>
    </xf>
    <xf numFmtId="0" fontId="35" fillId="0" borderId="0" xfId="0" applyFont="1" applyAlignment="1">
      <alignment shrinkToFit="1"/>
    </xf>
    <xf numFmtId="0" fontId="36" fillId="0" borderId="0" xfId="0" applyFont="1" applyAlignment="1">
      <alignment horizontal="center" shrinkToFit="1"/>
    </xf>
    <xf numFmtId="0" fontId="36" fillId="0" borderId="0" xfId="0" applyFont="1" applyAlignment="1">
      <alignment horizontal="left" vertical="center" shrinkToFit="1"/>
    </xf>
    <xf numFmtId="0" fontId="36" fillId="0" borderId="0" xfId="0" applyFont="1" applyAlignment="1">
      <alignment vertical="center" shrinkToFit="1"/>
    </xf>
    <xf numFmtId="0" fontId="35" fillId="0" borderId="14" xfId="0" quotePrefix="1" applyFont="1" applyBorder="1" applyAlignment="1">
      <alignment vertical="center" shrinkToFit="1"/>
    </xf>
    <xf numFmtId="0" fontId="35" fillId="0" borderId="14" xfId="0" applyFont="1" applyBorder="1" applyAlignment="1">
      <alignment vertical="center" shrinkToFit="1"/>
    </xf>
    <xf numFmtId="0" fontId="35" fillId="0" borderId="14" xfId="0" applyFont="1" applyBorder="1" applyAlignment="1">
      <alignment shrinkToFit="1"/>
    </xf>
    <xf numFmtId="3" fontId="35" fillId="0" borderId="14" xfId="0" applyNumberFormat="1" applyFont="1" applyBorder="1" applyAlignment="1">
      <alignment vertical="center" shrinkToFit="1"/>
    </xf>
    <xf numFmtId="3" fontId="35" fillId="0" borderId="14" xfId="0" applyNumberFormat="1" applyFont="1" applyBorder="1" applyAlignment="1">
      <alignment horizontal="center" vertical="center" shrinkToFit="1"/>
    </xf>
    <xf numFmtId="0" fontId="35" fillId="0" borderId="14" xfId="0" applyFont="1" applyBorder="1" applyAlignment="1">
      <alignment vertical="center" wrapText="1" shrinkToFit="1"/>
    </xf>
    <xf numFmtId="0" fontId="38" fillId="0" borderId="43" xfId="34" applyFont="1" applyBorder="1" applyAlignment="1">
      <alignment vertical="center" wrapText="1"/>
    </xf>
    <xf numFmtId="0" fontId="38" fillId="0" borderId="14" xfId="0" applyFont="1" applyBorder="1" applyAlignment="1">
      <alignment vertical="top" wrapText="1"/>
    </xf>
    <xf numFmtId="38" fontId="38" fillId="0" borderId="14" xfId="44" applyFont="1" applyFill="1" applyBorder="1" applyAlignment="1" applyProtection="1">
      <alignment vertical="center" wrapText="1" shrinkToFit="1"/>
    </xf>
    <xf numFmtId="0" fontId="35" fillId="25" borderId="0" xfId="0" applyFont="1" applyFill="1" applyAlignment="1">
      <alignment shrinkToFit="1"/>
    </xf>
    <xf numFmtId="0" fontId="35" fillId="0" borderId="0" xfId="0" applyFont="1" applyAlignment="1">
      <alignment horizontal="center" shrinkToFit="1"/>
    </xf>
    <xf numFmtId="0" fontId="35" fillId="0" borderId="0" xfId="0" applyFont="1" applyAlignment="1">
      <alignment wrapText="1" shrinkToFit="1"/>
    </xf>
    <xf numFmtId="0" fontId="38" fillId="0" borderId="14" xfId="0" applyFont="1" applyBorder="1" applyAlignment="1">
      <alignment vertical="center" wrapText="1" shrinkToFit="1"/>
    </xf>
    <xf numFmtId="0" fontId="21" fillId="25" borderId="0" xfId="0" applyFont="1" applyFill="1" applyAlignment="1" applyProtection="1">
      <alignment horizontal="left" vertical="center" shrinkToFit="1"/>
      <protection locked="0"/>
    </xf>
    <xf numFmtId="0" fontId="35" fillId="0" borderId="14" xfId="0" applyFont="1" applyBorder="1" applyAlignment="1">
      <alignment horizontal="center" vertical="center" shrinkToFit="1"/>
    </xf>
    <xf numFmtId="0" fontId="35" fillId="0" borderId="14" xfId="0" applyFont="1" applyBorder="1" applyAlignment="1">
      <alignment horizontal="center" vertical="center" wrapText="1" shrinkToFit="1"/>
    </xf>
    <xf numFmtId="0" fontId="35" fillId="0" borderId="18" xfId="0" applyFont="1" applyBorder="1" applyAlignment="1">
      <alignment horizontal="center" vertical="center" shrinkToFit="1"/>
    </xf>
    <xf numFmtId="0" fontId="35" fillId="27" borderId="14" xfId="0" applyFont="1" applyFill="1" applyBorder="1" applyAlignment="1">
      <alignment horizontal="center" vertical="center" shrinkToFit="1"/>
    </xf>
    <xf numFmtId="3" fontId="35" fillId="27" borderId="14" xfId="0" applyNumberFormat="1" applyFont="1" applyFill="1" applyBorder="1" applyAlignment="1">
      <alignment vertical="center" shrinkToFit="1"/>
    </xf>
    <xf numFmtId="3" fontId="35" fillId="27" borderId="14" xfId="0" applyNumberFormat="1" applyFont="1" applyFill="1" applyBorder="1" applyAlignment="1">
      <alignment horizontal="center" vertical="center" shrinkToFit="1"/>
    </xf>
    <xf numFmtId="176" fontId="38" fillId="0" borderId="14" xfId="0" applyNumberFormat="1" applyFont="1" applyBorder="1" applyAlignment="1">
      <alignment horizontal="left" vertical="center" wrapText="1" shrinkToFit="1"/>
    </xf>
    <xf numFmtId="176" fontId="38" fillId="0" borderId="14" xfId="0" applyNumberFormat="1" applyFont="1" applyBorder="1" applyAlignment="1">
      <alignment horizontal="center" vertical="center" wrapText="1" shrinkToFit="1"/>
    </xf>
    <xf numFmtId="176" fontId="38" fillId="0" borderId="14" xfId="0" applyNumberFormat="1" applyFont="1" applyBorder="1" applyAlignment="1">
      <alignment horizontal="left" vertical="center" shrinkToFit="1"/>
    </xf>
    <xf numFmtId="176" fontId="38" fillId="0" borderId="14" xfId="0" applyNumberFormat="1" applyFont="1" applyBorder="1" applyAlignment="1">
      <alignment horizontal="center" vertical="center" shrinkToFit="1"/>
    </xf>
    <xf numFmtId="176" fontId="38" fillId="0" borderId="40" xfId="0" applyNumberFormat="1" applyFont="1" applyBorder="1" applyAlignment="1">
      <alignment horizontal="left" vertical="center" wrapText="1" shrinkToFit="1"/>
    </xf>
    <xf numFmtId="176" fontId="38" fillId="0" borderId="40" xfId="0" applyNumberFormat="1" applyFont="1" applyBorder="1" applyAlignment="1">
      <alignment horizontal="center" vertical="center" shrinkToFit="1"/>
    </xf>
    <xf numFmtId="176" fontId="38" fillId="0" borderId="40" xfId="0" applyNumberFormat="1" applyFont="1" applyBorder="1" applyAlignment="1">
      <alignment horizontal="center" vertical="center" wrapText="1" shrinkToFit="1"/>
    </xf>
    <xf numFmtId="0" fontId="38" fillId="0" borderId="43" xfId="34" applyFont="1" applyBorder="1" applyAlignment="1">
      <alignment vertical="center" wrapText="1" shrinkToFit="1"/>
    </xf>
    <xf numFmtId="176" fontId="38" fillId="0" borderId="40" xfId="0" applyNumberFormat="1" applyFont="1" applyBorder="1" applyAlignment="1">
      <alignment horizontal="left" vertical="center" shrinkToFit="1"/>
    </xf>
    <xf numFmtId="0" fontId="38" fillId="0" borderId="14" xfId="34" applyFont="1" applyBorder="1" applyAlignment="1">
      <alignment horizontal="left" vertical="center" wrapText="1" shrinkToFit="1"/>
    </xf>
    <xf numFmtId="0" fontId="38" fillId="0" borderId="14" xfId="34" applyFont="1" applyBorder="1" applyAlignment="1">
      <alignment horizontal="center" vertical="center" shrinkToFit="1"/>
    </xf>
    <xf numFmtId="0" fontId="38" fillId="0" borderId="14" xfId="0" applyFont="1" applyBorder="1" applyAlignment="1">
      <alignment horizontal="center" vertical="center"/>
    </xf>
    <xf numFmtId="0" fontId="33" fillId="0" borderId="0" xfId="0" applyFont="1" applyAlignment="1">
      <alignment vertical="center"/>
    </xf>
    <xf numFmtId="0" fontId="38" fillId="0" borderId="14" xfId="0" applyFont="1" applyBorder="1" applyAlignment="1">
      <alignment vertical="center" shrinkToFit="1"/>
    </xf>
    <xf numFmtId="180" fontId="38" fillId="0" borderId="14" xfId="34" applyNumberFormat="1" applyFont="1" applyBorder="1" applyAlignment="1">
      <alignment vertical="center" shrinkToFit="1"/>
    </xf>
    <xf numFmtId="0" fontId="38" fillId="0" borderId="14" xfId="0" applyFont="1" applyBorder="1" applyAlignment="1">
      <alignment shrinkToFit="1"/>
    </xf>
    <xf numFmtId="3" fontId="38" fillId="0" borderId="14" xfId="0" applyNumberFormat="1" applyFont="1" applyBorder="1" applyAlignment="1">
      <alignment vertical="center" shrinkToFit="1"/>
    </xf>
    <xf numFmtId="3" fontId="38" fillId="0" borderId="14" xfId="0" applyNumberFormat="1" applyFont="1" applyBorder="1" applyAlignment="1">
      <alignment horizontal="right" vertical="center" shrinkToFit="1"/>
    </xf>
    <xf numFmtId="3" fontId="38" fillId="0" borderId="14" xfId="0" applyNumberFormat="1" applyFont="1" applyBorder="1" applyAlignment="1">
      <alignment horizontal="center" vertical="center" shrinkToFit="1"/>
    </xf>
    <xf numFmtId="0" fontId="46" fillId="0" borderId="40" xfId="28" applyFont="1" applyFill="1" applyBorder="1" applyAlignment="1">
      <alignment vertical="center" shrinkToFit="1"/>
    </xf>
    <xf numFmtId="0" fontId="38" fillId="0" borderId="45" xfId="34" applyFont="1" applyBorder="1" applyAlignment="1">
      <alignment horizontal="left" vertical="center" shrinkToFit="1"/>
    </xf>
    <xf numFmtId="0" fontId="38" fillId="0" borderId="25" xfId="34" applyFont="1" applyBorder="1" applyAlignment="1">
      <alignment horizontal="center" vertical="center" shrinkToFit="1"/>
    </xf>
    <xf numFmtId="180" fontId="38" fillId="0" borderId="40" xfId="34" applyNumberFormat="1" applyFont="1" applyBorder="1" applyAlignment="1">
      <alignment vertical="center" shrinkToFit="1"/>
    </xf>
    <xf numFmtId="0" fontId="38" fillId="0" borderId="45" xfId="34" applyFont="1" applyBorder="1" applyAlignment="1">
      <alignment horizontal="left" vertical="center" wrapText="1" shrinkToFit="1"/>
    </xf>
    <xf numFmtId="0" fontId="38" fillId="0" borderId="45" xfId="34" applyFont="1" applyBorder="1" applyAlignment="1">
      <alignment horizontal="center" vertical="center" shrinkToFit="1"/>
    </xf>
    <xf numFmtId="176" fontId="47" fillId="0" borderId="14" xfId="28" applyNumberFormat="1" applyFont="1" applyFill="1" applyBorder="1" applyAlignment="1">
      <alignment horizontal="left" vertical="center" wrapText="1" shrinkToFit="1"/>
    </xf>
    <xf numFmtId="176" fontId="47" fillId="0" borderId="14" xfId="28" applyNumberFormat="1" applyFont="1" applyFill="1" applyBorder="1" applyAlignment="1" applyProtection="1">
      <alignment horizontal="left" vertical="center" shrinkToFit="1"/>
    </xf>
    <xf numFmtId="176" fontId="48" fillId="0" borderId="40" xfId="0" applyNumberFormat="1" applyFont="1" applyBorder="1" applyAlignment="1">
      <alignment horizontal="left" vertical="center" wrapText="1" shrinkToFit="1"/>
    </xf>
    <xf numFmtId="0" fontId="38" fillId="0" borderId="14" xfId="0" applyFont="1" applyBorder="1" applyAlignment="1">
      <alignment horizontal="center" vertical="center" shrinkToFit="1"/>
    </xf>
    <xf numFmtId="0" fontId="38" fillId="0" borderId="14" xfId="34" applyFont="1" applyBorder="1" applyAlignment="1">
      <alignment horizontal="left" vertical="center" shrinkToFit="1"/>
    </xf>
    <xf numFmtId="0" fontId="47" fillId="0" borderId="14" xfId="28" applyFont="1" applyFill="1" applyBorder="1" applyAlignment="1" applyProtection="1">
      <alignment horizontal="left" vertical="center" shrinkToFit="1"/>
    </xf>
    <xf numFmtId="176" fontId="48" fillId="0" borderId="40" xfId="0" applyNumberFormat="1" applyFont="1" applyBorder="1" applyAlignment="1">
      <alignment horizontal="left" vertical="center" shrinkToFit="1"/>
    </xf>
    <xf numFmtId="0" fontId="38" fillId="0" borderId="14" xfId="34" applyFont="1" applyBorder="1" applyAlignment="1">
      <alignment horizontal="center" vertical="center" wrapText="1" shrinkToFit="1"/>
    </xf>
    <xf numFmtId="0" fontId="38" fillId="0" borderId="0" xfId="0" applyFont="1" applyAlignment="1">
      <alignment shrinkToFit="1"/>
    </xf>
    <xf numFmtId="176" fontId="47" fillId="0" borderId="14" xfId="0" applyNumberFormat="1" applyFont="1" applyBorder="1" applyAlignment="1">
      <alignment horizontal="left" vertical="center" wrapText="1" shrinkToFit="1"/>
    </xf>
    <xf numFmtId="3" fontId="38" fillId="0" borderId="14" xfId="0" applyNumberFormat="1" applyFont="1" applyBorder="1" applyAlignment="1">
      <alignment vertical="center" wrapText="1"/>
    </xf>
    <xf numFmtId="0" fontId="38" fillId="0" borderId="14" xfId="0" applyFont="1" applyBorder="1" applyAlignment="1">
      <alignment horizontal="left" vertical="center" wrapText="1" shrinkToFit="1"/>
    </xf>
    <xf numFmtId="176" fontId="47" fillId="0" borderId="14" xfId="28" applyNumberFormat="1" applyFont="1" applyFill="1" applyBorder="1" applyAlignment="1">
      <alignment horizontal="left" vertical="center" shrinkToFit="1"/>
    </xf>
    <xf numFmtId="176" fontId="47" fillId="0" borderId="40" xfId="28" applyNumberFormat="1" applyFont="1" applyFill="1" applyBorder="1" applyAlignment="1">
      <alignment horizontal="left" vertical="center" wrapText="1" shrinkToFit="1"/>
    </xf>
    <xf numFmtId="176" fontId="38" fillId="0" borderId="40" xfId="0" applyNumberFormat="1" applyFont="1" applyBorder="1" applyAlignment="1">
      <alignment vertical="center" shrinkToFit="1"/>
    </xf>
    <xf numFmtId="176" fontId="38" fillId="0" borderId="14" xfId="0" applyNumberFormat="1" applyFont="1" applyBorder="1" applyAlignment="1">
      <alignment vertical="center" shrinkToFit="1"/>
    </xf>
    <xf numFmtId="3" fontId="38" fillId="0" borderId="14" xfId="0" applyNumberFormat="1" applyFont="1" applyBorder="1" applyAlignment="1">
      <alignment shrinkToFit="1"/>
    </xf>
    <xf numFmtId="176" fontId="47" fillId="0" borderId="40" xfId="28" applyNumberFormat="1" applyFont="1" applyFill="1" applyBorder="1" applyAlignment="1" applyProtection="1">
      <alignment horizontal="left" vertical="center" shrinkToFit="1"/>
    </xf>
    <xf numFmtId="0" fontId="47" fillId="0" borderId="14" xfId="0" applyFont="1" applyBorder="1" applyAlignment="1">
      <alignment horizontal="left" vertical="center" shrinkToFit="1"/>
    </xf>
    <xf numFmtId="180" fontId="38" fillId="0" borderId="14" xfId="34" applyNumberFormat="1" applyFont="1" applyBorder="1" applyAlignment="1">
      <alignment horizontal="left" vertical="center" shrinkToFit="1"/>
    </xf>
    <xf numFmtId="3" fontId="49" fillId="0" borderId="14" xfId="0" applyNumberFormat="1" applyFont="1" applyBorder="1" applyAlignment="1">
      <alignment horizontal="right" vertical="center" wrapText="1" shrinkToFit="1"/>
    </xf>
    <xf numFmtId="176" fontId="46" fillId="0" borderId="14" xfId="28" applyNumberFormat="1" applyFont="1" applyFill="1" applyBorder="1" applyAlignment="1" applyProtection="1">
      <alignment horizontal="left" vertical="center" shrinkToFit="1"/>
    </xf>
    <xf numFmtId="176" fontId="50" fillId="0" borderId="14" xfId="0" applyNumberFormat="1" applyFont="1" applyBorder="1" applyAlignment="1">
      <alignment horizontal="left" vertical="center" shrinkToFit="1"/>
    </xf>
    <xf numFmtId="0" fontId="50" fillId="0" borderId="14" xfId="0" applyFont="1" applyBorder="1" applyAlignment="1">
      <alignment vertical="center"/>
    </xf>
    <xf numFmtId="176" fontId="46" fillId="0" borderId="14" xfId="28" applyNumberFormat="1" applyFont="1" applyFill="1" applyBorder="1" applyAlignment="1">
      <alignment horizontal="left" vertical="center" shrinkToFit="1"/>
    </xf>
    <xf numFmtId="0" fontId="22" fillId="0" borderId="20" xfId="0" applyFont="1" applyBorder="1" applyAlignment="1">
      <alignment horizontal="center" vertical="center"/>
    </xf>
    <xf numFmtId="0" fontId="22" fillId="0" borderId="50" xfId="0" applyFont="1" applyBorder="1" applyAlignment="1">
      <alignment horizontal="center" vertical="center"/>
    </xf>
    <xf numFmtId="0" fontId="22" fillId="0" borderId="50" xfId="0" applyFont="1" applyFill="1" applyBorder="1" applyAlignment="1" applyProtection="1">
      <alignment horizontal="center" vertical="center"/>
    </xf>
    <xf numFmtId="0" fontId="22" fillId="0" borderId="56" xfId="0" applyFont="1" applyFill="1" applyBorder="1" applyAlignment="1" applyProtection="1">
      <alignment horizontal="center" vertical="center"/>
    </xf>
    <xf numFmtId="0" fontId="22" fillId="0" borderId="34" xfId="0" applyFont="1" applyBorder="1" applyAlignment="1">
      <alignment horizontal="center" vertical="center"/>
    </xf>
    <xf numFmtId="0" fontId="22" fillId="0" borderId="20" xfId="0" applyFont="1" applyBorder="1" applyAlignment="1">
      <alignment horizontal="center" vertical="center"/>
    </xf>
    <xf numFmtId="0" fontId="22" fillId="0" borderId="50" xfId="0" applyFont="1" applyBorder="1" applyAlignment="1">
      <alignment horizontal="center" vertical="center"/>
    </xf>
    <xf numFmtId="0" fontId="25" fillId="0" borderId="0" xfId="0" applyFont="1" applyBorder="1" applyAlignment="1" applyProtection="1">
      <alignment horizontal="center" vertical="center"/>
    </xf>
    <xf numFmtId="0" fontId="21" fillId="25" borderId="0" xfId="0" applyNumberFormat="1" applyFont="1" applyFill="1" applyBorder="1" applyAlignment="1" applyProtection="1">
      <alignment horizontal="center" vertical="center"/>
      <protection locked="0"/>
    </xf>
    <xf numFmtId="0" fontId="21" fillId="25" borderId="0" xfId="0" applyFont="1" applyFill="1" applyAlignment="1" applyProtection="1">
      <alignment horizontal="center" vertical="center"/>
      <protection locked="0"/>
    </xf>
    <xf numFmtId="0" fontId="21" fillId="24" borderId="0" xfId="0" applyNumberFormat="1" applyFont="1" applyFill="1" applyAlignment="1" applyProtection="1">
      <alignment horizontal="left" vertical="center" shrinkToFit="1"/>
    </xf>
    <xf numFmtId="0" fontId="21" fillId="0" borderId="0" xfId="0" applyFont="1" applyBorder="1" applyAlignment="1" applyProtection="1">
      <alignment horizontal="distributed" vertical="center"/>
    </xf>
    <xf numFmtId="0" fontId="21" fillId="25" borderId="0" xfId="0" applyFont="1" applyFill="1" applyBorder="1" applyAlignment="1" applyProtection="1">
      <alignment horizontal="left" vertical="center" shrinkToFit="1"/>
      <protection locked="0"/>
    </xf>
    <xf numFmtId="0" fontId="21" fillId="25" borderId="0" xfId="0" applyFont="1" applyFill="1" applyAlignment="1" applyProtection="1">
      <alignment horizontal="left" vertical="center" shrinkToFit="1"/>
      <protection locked="0"/>
    </xf>
    <xf numFmtId="0" fontId="21" fillId="0" borderId="0" xfId="0" applyFont="1" applyAlignment="1" applyProtection="1">
      <alignment horizontal="center" vertical="center"/>
    </xf>
    <xf numFmtId="0" fontId="28" fillId="0" borderId="0" xfId="0" applyFont="1" applyAlignment="1" applyProtection="1">
      <alignment horizontal="distributed" vertical="center"/>
    </xf>
    <xf numFmtId="178" fontId="30" fillId="0" borderId="0" xfId="44" applyNumberFormat="1" applyFont="1" applyAlignment="1" applyProtection="1">
      <alignment horizontal="center" vertical="center"/>
    </xf>
    <xf numFmtId="0" fontId="28" fillId="0" borderId="0" xfId="0" applyFont="1" applyAlignment="1" applyProtection="1">
      <alignment horizontal="left" vertical="center"/>
    </xf>
    <xf numFmtId="0" fontId="22" fillId="28" borderId="18" xfId="0" applyFont="1" applyFill="1" applyBorder="1" applyAlignment="1" applyProtection="1">
      <alignment horizontal="center" vertical="center" shrinkToFit="1"/>
    </xf>
    <xf numFmtId="0" fontId="22" fillId="0" borderId="10" xfId="0" applyFont="1" applyBorder="1" applyAlignment="1" applyProtection="1">
      <alignment horizontal="center" vertical="center"/>
    </xf>
    <xf numFmtId="0" fontId="0" fillId="0" borderId="16" xfId="0" applyBorder="1" applyAlignment="1">
      <alignment horizontal="center" vertical="center"/>
    </xf>
    <xf numFmtId="0" fontId="0" fillId="0" borderId="21" xfId="0" applyBorder="1" applyAlignment="1">
      <alignment horizontal="center" vertical="center"/>
    </xf>
    <xf numFmtId="0" fontId="22" fillId="0" borderId="16" xfId="0" applyFont="1" applyBorder="1" applyAlignment="1" applyProtection="1">
      <alignment horizontal="center" vertical="center"/>
    </xf>
    <xf numFmtId="0" fontId="22" fillId="0" borderId="21" xfId="0" applyFont="1" applyBorder="1" applyAlignment="1" applyProtection="1">
      <alignment horizontal="center" vertical="center"/>
    </xf>
    <xf numFmtId="0" fontId="22" fillId="0" borderId="14" xfId="0" applyFont="1" applyBorder="1" applyAlignment="1" applyProtection="1">
      <alignment horizontal="center" vertical="center"/>
    </xf>
    <xf numFmtId="176" fontId="27" fillId="25" borderId="11" xfId="0" applyNumberFormat="1" applyFont="1" applyFill="1" applyBorder="1" applyAlignment="1" applyProtection="1">
      <alignment vertical="center"/>
      <protection locked="0"/>
    </xf>
    <xf numFmtId="176" fontId="27" fillId="25" borderId="17" xfId="0" applyNumberFormat="1" applyFont="1" applyFill="1" applyBorder="1" applyAlignment="1" applyProtection="1">
      <alignment vertical="center"/>
      <protection locked="0"/>
    </xf>
    <xf numFmtId="0" fontId="22" fillId="0" borderId="17" xfId="0" applyFont="1" applyBorder="1" applyAlignment="1">
      <alignment horizontal="center" vertical="center"/>
    </xf>
    <xf numFmtId="0" fontId="22" fillId="0" borderId="22" xfId="0" applyFont="1" applyBorder="1" applyAlignment="1">
      <alignment horizontal="center" vertical="center"/>
    </xf>
    <xf numFmtId="177" fontId="27" fillId="25" borderId="11" xfId="0" applyNumberFormat="1" applyFont="1" applyFill="1" applyBorder="1" applyAlignment="1" applyProtection="1">
      <alignment vertical="center"/>
      <protection locked="0"/>
    </xf>
    <xf numFmtId="177" fontId="27" fillId="25" borderId="17" xfId="0" applyNumberFormat="1" applyFont="1" applyFill="1" applyBorder="1" applyAlignment="1" applyProtection="1">
      <alignment vertical="center"/>
      <protection locked="0"/>
    </xf>
    <xf numFmtId="177" fontId="27" fillId="0" borderId="11" xfId="0" applyNumberFormat="1" applyFont="1" applyBorder="1" applyAlignment="1">
      <alignment vertical="center"/>
    </xf>
    <xf numFmtId="177" fontId="27" fillId="0" borderId="17" xfId="0" applyNumberFormat="1" applyFont="1" applyBorder="1" applyAlignment="1">
      <alignment vertical="center"/>
    </xf>
    <xf numFmtId="0" fontId="22" fillId="0" borderId="26" xfId="0" applyFont="1" applyBorder="1" applyAlignment="1">
      <alignment horizontal="center" vertical="center" shrinkToFit="1"/>
    </xf>
    <xf numFmtId="0" fontId="22" fillId="0" borderId="30" xfId="0" applyFont="1" applyBorder="1" applyAlignment="1">
      <alignment horizontal="center" vertical="center" shrinkToFit="1"/>
    </xf>
    <xf numFmtId="0" fontId="22" fillId="0" borderId="35" xfId="0" applyFont="1" applyBorder="1" applyAlignment="1">
      <alignment horizontal="center" vertical="center" shrinkToFit="1"/>
    </xf>
    <xf numFmtId="176" fontId="27" fillId="25" borderId="44" xfId="0" applyNumberFormat="1" applyFont="1" applyFill="1" applyBorder="1" applyAlignment="1" applyProtection="1">
      <alignment vertical="center"/>
      <protection locked="0"/>
    </xf>
    <xf numFmtId="176" fontId="27" fillId="25" borderId="26" xfId="0" applyNumberFormat="1" applyFont="1" applyFill="1" applyBorder="1" applyAlignment="1" applyProtection="1">
      <alignment vertical="center"/>
      <protection locked="0"/>
    </xf>
    <xf numFmtId="0" fontId="22" fillId="0" borderId="35" xfId="0" applyFont="1" applyBorder="1" applyAlignment="1">
      <alignment horizontal="center" vertical="center"/>
    </xf>
    <xf numFmtId="0" fontId="22" fillId="0" borderId="44" xfId="0" applyFont="1" applyBorder="1" applyAlignment="1">
      <alignment horizontal="center" vertical="center"/>
    </xf>
    <xf numFmtId="177" fontId="27" fillId="0" borderId="26" xfId="0" applyNumberFormat="1" applyFont="1" applyBorder="1" applyAlignment="1">
      <alignment vertical="center"/>
    </xf>
    <xf numFmtId="177" fontId="27" fillId="0" borderId="30" xfId="0" applyNumberFormat="1" applyFont="1" applyBorder="1" applyAlignment="1">
      <alignment vertical="center"/>
    </xf>
    <xf numFmtId="177" fontId="27" fillId="0" borderId="44" xfId="0" applyNumberFormat="1" applyFont="1" applyBorder="1" applyAlignment="1">
      <alignment vertical="center"/>
    </xf>
    <xf numFmtId="176" fontId="27" fillId="25" borderId="25" xfId="0" applyNumberFormat="1" applyFont="1" applyFill="1" applyBorder="1" applyAlignment="1" applyProtection="1">
      <alignment vertical="center"/>
      <protection locked="0"/>
    </xf>
    <xf numFmtId="176" fontId="27" fillId="25" borderId="13" xfId="0" applyNumberFormat="1" applyFont="1" applyFill="1" applyBorder="1" applyAlignment="1" applyProtection="1">
      <alignment vertical="center"/>
      <protection locked="0"/>
    </xf>
    <xf numFmtId="0" fontId="22" fillId="0" borderId="24" xfId="0" applyFont="1" applyBorder="1" applyAlignment="1">
      <alignment horizontal="center" vertical="center"/>
    </xf>
    <xf numFmtId="0" fontId="22" fillId="0" borderId="25" xfId="0" applyFont="1" applyBorder="1" applyAlignment="1">
      <alignment horizontal="center" vertical="center"/>
    </xf>
    <xf numFmtId="177" fontId="27" fillId="0" borderId="13" xfId="0" applyNumberFormat="1" applyFont="1" applyBorder="1" applyAlignment="1">
      <alignment vertical="center"/>
    </xf>
    <xf numFmtId="177" fontId="27" fillId="0" borderId="18" xfId="0" applyNumberFormat="1" applyFont="1" applyBorder="1" applyAlignment="1">
      <alignment vertical="center"/>
    </xf>
    <xf numFmtId="177" fontId="27" fillId="0" borderId="25" xfId="0" applyNumberFormat="1" applyFont="1" applyBorder="1" applyAlignment="1">
      <alignment vertical="center"/>
    </xf>
    <xf numFmtId="0" fontId="22" fillId="0" borderId="11" xfId="0" applyFont="1" applyBorder="1" applyAlignment="1">
      <alignment horizontal="center" vertical="center" shrinkToFit="1"/>
    </xf>
    <xf numFmtId="0" fontId="22" fillId="0" borderId="17" xfId="0" applyFont="1" applyBorder="1" applyAlignment="1">
      <alignment horizontal="center" vertical="center" shrinkToFit="1"/>
    </xf>
    <xf numFmtId="0" fontId="22" fillId="0" borderId="22" xfId="0" applyFont="1" applyBorder="1" applyAlignment="1">
      <alignment horizontal="center" vertical="center" shrinkToFit="1"/>
    </xf>
    <xf numFmtId="176" fontId="27" fillId="25" borderId="45" xfId="0" applyNumberFormat="1" applyFont="1" applyFill="1" applyBorder="1" applyAlignment="1" applyProtection="1">
      <alignment vertical="center"/>
      <protection locked="0"/>
    </xf>
    <xf numFmtId="176" fontId="27" fillId="25" borderId="12" xfId="0" applyNumberFormat="1" applyFont="1" applyFill="1" applyBorder="1" applyAlignment="1" applyProtection="1">
      <alignment vertical="center"/>
      <protection locked="0"/>
    </xf>
    <xf numFmtId="0" fontId="22" fillId="0" borderId="23" xfId="0" applyFont="1" applyBorder="1" applyAlignment="1">
      <alignment horizontal="center" vertical="center"/>
    </xf>
    <xf numFmtId="0" fontId="22" fillId="0" borderId="45" xfId="0" applyFont="1" applyBorder="1" applyAlignment="1">
      <alignment horizontal="center" vertical="center"/>
    </xf>
    <xf numFmtId="177" fontId="27" fillId="0" borderId="12" xfId="0" applyNumberFormat="1" applyFont="1" applyBorder="1" applyAlignment="1">
      <alignment vertical="center"/>
    </xf>
    <xf numFmtId="177" fontId="27" fillId="0" borderId="0" xfId="0" applyNumberFormat="1" applyFont="1" applyAlignment="1">
      <alignment vertical="center"/>
    </xf>
    <xf numFmtId="177" fontId="27" fillId="0" borderId="45" xfId="0" applyNumberFormat="1" applyFont="1" applyBorder="1" applyAlignment="1">
      <alignment vertical="center"/>
    </xf>
    <xf numFmtId="0" fontId="22" fillId="0" borderId="13" xfId="0" applyFont="1" applyBorder="1" applyAlignment="1">
      <alignment horizontal="center" vertical="center" shrinkToFit="1"/>
    </xf>
    <xf numFmtId="0" fontId="22" fillId="0" borderId="31" xfId="0" applyFont="1" applyBorder="1" applyAlignment="1">
      <alignment horizontal="center" vertical="center" shrinkToFit="1"/>
    </xf>
    <xf numFmtId="0" fontId="22" fillId="0" borderId="36" xfId="0" applyFont="1" applyBorder="1" applyAlignment="1">
      <alignment horizontal="center" vertical="center" shrinkToFit="1"/>
    </xf>
    <xf numFmtId="176" fontId="27" fillId="25" borderId="46" xfId="0" applyNumberFormat="1" applyFont="1" applyFill="1" applyBorder="1" applyAlignment="1" applyProtection="1">
      <alignment vertical="center"/>
      <protection locked="0"/>
    </xf>
    <xf numFmtId="176" fontId="27" fillId="25" borderId="41" xfId="0" applyNumberFormat="1" applyFont="1" applyFill="1" applyBorder="1" applyAlignment="1" applyProtection="1">
      <alignment vertical="center"/>
      <protection locked="0"/>
    </xf>
    <xf numFmtId="0" fontId="22" fillId="0" borderId="36" xfId="0" applyFont="1" applyBorder="1" applyAlignment="1">
      <alignment horizontal="center" vertical="center"/>
    </xf>
    <xf numFmtId="0" fontId="22" fillId="0" borderId="46" xfId="0" applyFont="1" applyBorder="1" applyAlignment="1">
      <alignment horizontal="center" vertical="center"/>
    </xf>
    <xf numFmtId="177" fontId="27" fillId="0" borderId="41" xfId="0" applyNumberFormat="1" applyFont="1" applyBorder="1" applyAlignment="1">
      <alignment vertical="center"/>
    </xf>
    <xf numFmtId="177" fontId="27" fillId="0" borderId="31" xfId="0" applyNumberFormat="1" applyFont="1" applyBorder="1" applyAlignment="1">
      <alignment vertical="center"/>
    </xf>
    <xf numFmtId="177" fontId="27" fillId="0" borderId="46" xfId="0" applyNumberFormat="1" applyFont="1" applyBorder="1" applyAlignment="1">
      <alignment vertical="center"/>
    </xf>
    <xf numFmtId="176" fontId="27" fillId="25" borderId="27" xfId="0" applyNumberFormat="1" applyFont="1" applyFill="1" applyBorder="1" applyAlignment="1" applyProtection="1">
      <alignment horizontal="right" vertical="center"/>
      <protection locked="0"/>
    </xf>
    <xf numFmtId="176" fontId="27" fillId="25" borderId="32" xfId="0" applyNumberFormat="1" applyFont="1" applyFill="1" applyBorder="1" applyAlignment="1" applyProtection="1">
      <alignment horizontal="right" vertical="center"/>
      <protection locked="0"/>
    </xf>
    <xf numFmtId="177" fontId="27" fillId="25" borderId="27" xfId="0" applyNumberFormat="1" applyFont="1" applyFill="1" applyBorder="1" applyAlignment="1" applyProtection="1">
      <alignment vertical="center"/>
      <protection locked="0"/>
    </xf>
    <xf numFmtId="177" fontId="27" fillId="25" borderId="32" xfId="0" applyNumberFormat="1" applyFont="1" applyFill="1" applyBorder="1" applyAlignment="1" applyProtection="1">
      <alignment vertical="center"/>
      <protection locked="0"/>
    </xf>
    <xf numFmtId="0" fontId="22" fillId="0" borderId="37" xfId="0" applyFont="1" applyBorder="1" applyAlignment="1">
      <alignment horizontal="center" vertical="center"/>
    </xf>
    <xf numFmtId="0" fontId="22" fillId="0" borderId="43" xfId="0" applyFont="1" applyBorder="1" applyAlignment="1">
      <alignment horizontal="center" vertical="center"/>
    </xf>
    <xf numFmtId="176" fontId="27" fillId="25" borderId="12" xfId="0" applyNumberFormat="1" applyFont="1" applyFill="1" applyBorder="1" applyAlignment="1" applyProtection="1">
      <alignment horizontal="right" vertical="center"/>
      <protection locked="0"/>
    </xf>
    <xf numFmtId="176" fontId="27" fillId="25" borderId="0" xfId="0" applyNumberFormat="1" applyFont="1" applyFill="1" applyAlignment="1" applyProtection="1">
      <alignment horizontal="right" vertical="center"/>
      <protection locked="0"/>
    </xf>
    <xf numFmtId="177" fontId="27" fillId="0" borderId="12" xfId="0" applyNumberFormat="1" applyFont="1" applyBorder="1" applyAlignment="1">
      <alignment horizontal="right" vertical="center"/>
    </xf>
    <xf numFmtId="177" fontId="27" fillId="0" borderId="0" xfId="0" applyNumberFormat="1" applyFont="1" applyAlignment="1">
      <alignment horizontal="right" vertical="center"/>
    </xf>
    <xf numFmtId="0" fontId="22" fillId="0" borderId="0" xfId="0" applyFont="1" applyAlignment="1">
      <alignment horizontal="center" vertical="center"/>
    </xf>
    <xf numFmtId="176" fontId="27" fillId="25" borderId="41" xfId="0" applyNumberFormat="1" applyFont="1" applyFill="1" applyBorder="1" applyAlignment="1" applyProtection="1">
      <alignment horizontal="right" vertical="center"/>
      <protection locked="0"/>
    </xf>
    <xf numFmtId="176" fontId="27" fillId="25" borderId="31" xfId="0" applyNumberFormat="1" applyFont="1" applyFill="1" applyBorder="1" applyAlignment="1" applyProtection="1">
      <alignment horizontal="right" vertical="center"/>
      <protection locked="0"/>
    </xf>
    <xf numFmtId="177" fontId="27" fillId="0" borderId="41" xfId="0" applyNumberFormat="1" applyFont="1" applyBorder="1" applyAlignment="1">
      <alignment horizontal="right" vertical="center"/>
    </xf>
    <xf numFmtId="177" fontId="27" fillId="0" borderId="31" xfId="0" applyNumberFormat="1" applyFont="1" applyBorder="1" applyAlignment="1">
      <alignment horizontal="right" vertical="center"/>
    </xf>
    <xf numFmtId="0" fontId="22" fillId="0" borderId="31" xfId="0" applyFont="1" applyBorder="1" applyAlignment="1">
      <alignment horizontal="center" vertical="center"/>
    </xf>
    <xf numFmtId="0" fontId="22" fillId="0" borderId="27" xfId="0" applyFont="1" applyBorder="1" applyAlignment="1">
      <alignment horizontal="center" vertical="center" shrinkToFit="1"/>
    </xf>
    <xf numFmtId="0" fontId="22" fillId="0" borderId="32" xfId="0" applyFont="1" applyBorder="1" applyAlignment="1">
      <alignment horizontal="center" vertical="center" shrinkToFit="1"/>
    </xf>
    <xf numFmtId="0" fontId="22" fillId="0" borderId="37" xfId="0" applyFont="1" applyBorder="1" applyAlignment="1">
      <alignment horizontal="center" vertical="center" shrinkToFit="1"/>
    </xf>
    <xf numFmtId="176" fontId="27" fillId="25" borderId="27" xfId="0" applyNumberFormat="1" applyFont="1" applyFill="1" applyBorder="1" applyAlignment="1" applyProtection="1">
      <alignment vertical="center"/>
      <protection locked="0"/>
    </xf>
    <xf numFmtId="176" fontId="27" fillId="25" borderId="32" xfId="0" applyNumberFormat="1" applyFont="1" applyFill="1" applyBorder="1" applyAlignment="1" applyProtection="1">
      <alignment vertical="center"/>
      <protection locked="0"/>
    </xf>
    <xf numFmtId="177" fontId="27" fillId="0" borderId="43" xfId="0" applyNumberFormat="1" applyFont="1" applyBorder="1" applyAlignment="1">
      <alignment vertical="center"/>
    </xf>
    <xf numFmtId="177" fontId="27" fillId="0" borderId="27" xfId="0" applyNumberFormat="1" applyFont="1" applyBorder="1" applyAlignment="1">
      <alignment vertical="center"/>
    </xf>
    <xf numFmtId="0" fontId="40" fillId="0" borderId="10" xfId="0" applyFont="1" applyBorder="1" applyAlignment="1">
      <alignment vertical="center" wrapText="1" shrinkToFit="1"/>
    </xf>
    <xf numFmtId="0" fontId="40" fillId="0" borderId="16" xfId="0" applyFont="1" applyBorder="1" applyAlignment="1">
      <alignment vertical="center" wrapText="1" shrinkToFit="1"/>
    </xf>
    <xf numFmtId="0" fontId="40" fillId="0" borderId="21" xfId="0" applyFont="1" applyBorder="1" applyAlignment="1">
      <alignment vertical="center" wrapText="1" shrinkToFit="1"/>
    </xf>
    <xf numFmtId="0" fontId="26" fillId="0" borderId="14" xfId="0" applyFont="1" applyBorder="1" applyAlignment="1">
      <alignment vertical="center" wrapText="1" shrinkToFit="1"/>
    </xf>
    <xf numFmtId="176" fontId="27" fillId="25" borderId="34" xfId="0" applyNumberFormat="1" applyFont="1" applyFill="1" applyBorder="1" applyAlignment="1" applyProtection="1">
      <alignment horizontal="center" vertical="center"/>
      <protection locked="0"/>
    </xf>
    <xf numFmtId="176" fontId="27" fillId="25" borderId="20" xfId="0" applyNumberFormat="1" applyFont="1" applyFill="1" applyBorder="1" applyAlignment="1" applyProtection="1">
      <alignment horizontal="center" vertical="center"/>
      <protection locked="0"/>
    </xf>
    <xf numFmtId="176" fontId="27" fillId="25" borderId="47" xfId="0" applyNumberFormat="1" applyFont="1" applyFill="1" applyBorder="1" applyAlignment="1" applyProtection="1">
      <alignment vertical="center"/>
      <protection locked="0"/>
    </xf>
    <xf numFmtId="176" fontId="27" fillId="25" borderId="28" xfId="0" applyNumberFormat="1" applyFont="1" applyFill="1" applyBorder="1" applyAlignment="1" applyProtection="1">
      <alignment vertical="center"/>
      <protection locked="0"/>
    </xf>
    <xf numFmtId="0" fontId="22" fillId="0" borderId="54" xfId="0" applyFont="1" applyBorder="1" applyAlignment="1">
      <alignment horizontal="center" vertical="center"/>
    </xf>
    <xf numFmtId="0" fontId="22" fillId="0" borderId="55" xfId="0" applyFont="1" applyBorder="1" applyAlignment="1">
      <alignment horizontal="center" vertical="center"/>
    </xf>
    <xf numFmtId="177" fontId="27" fillId="0" borderId="28" xfId="0" applyNumberFormat="1" applyFont="1" applyBorder="1" applyAlignment="1">
      <alignment vertical="center"/>
    </xf>
    <xf numFmtId="177" fontId="27" fillId="0" borderId="33" xfId="0" applyNumberFormat="1" applyFont="1" applyBorder="1" applyAlignment="1">
      <alignment vertical="center"/>
    </xf>
    <xf numFmtId="0" fontId="22" fillId="0" borderId="33" xfId="0" applyFont="1" applyBorder="1" applyAlignment="1">
      <alignment horizontal="center" vertical="center"/>
    </xf>
    <xf numFmtId="0" fontId="22" fillId="0" borderId="38" xfId="0" applyFont="1" applyBorder="1" applyAlignment="1">
      <alignment horizontal="center" vertical="center"/>
    </xf>
    <xf numFmtId="177" fontId="27" fillId="0" borderId="47" xfId="0" applyNumberFormat="1" applyFont="1" applyBorder="1" applyAlignment="1">
      <alignment vertical="center"/>
    </xf>
    <xf numFmtId="0" fontId="22" fillId="0" borderId="47" xfId="0" applyFont="1" applyBorder="1" applyAlignment="1">
      <alignment horizontal="center" vertical="center"/>
    </xf>
    <xf numFmtId="0" fontId="22" fillId="0" borderId="15" xfId="0" applyFont="1" applyBorder="1" applyAlignment="1" applyProtection="1">
      <alignment horizontal="center" vertical="center"/>
    </xf>
    <xf numFmtId="0" fontId="22" fillId="0" borderId="19" xfId="0" applyFont="1" applyBorder="1" applyAlignment="1" applyProtection="1">
      <alignment horizontal="center" vertical="center"/>
    </xf>
    <xf numFmtId="0" fontId="22" fillId="0" borderId="39" xfId="0" applyFont="1" applyBorder="1" applyAlignment="1" applyProtection="1">
      <alignment horizontal="center" vertical="center"/>
    </xf>
    <xf numFmtId="177" fontId="27" fillId="0" borderId="25" xfId="0" applyNumberFormat="1" applyFont="1" applyFill="1" applyBorder="1" applyAlignment="1" applyProtection="1">
      <alignment vertical="center"/>
    </xf>
    <xf numFmtId="177" fontId="27" fillId="0" borderId="13" xfId="0" applyNumberFormat="1" applyFont="1" applyFill="1" applyBorder="1" applyAlignment="1" applyProtection="1">
      <alignment vertical="center"/>
    </xf>
    <xf numFmtId="0" fontId="22" fillId="0" borderId="24" xfId="0" applyFont="1" applyFill="1" applyBorder="1" applyAlignment="1" applyProtection="1">
      <alignment horizontal="center" vertical="center"/>
    </xf>
    <xf numFmtId="0" fontId="22" fillId="0" borderId="25" xfId="0" applyFont="1" applyFill="1" applyBorder="1" applyAlignment="1" applyProtection="1">
      <alignment horizontal="center" vertical="center"/>
    </xf>
    <xf numFmtId="0" fontId="0" fillId="0" borderId="48" xfId="0" applyBorder="1" applyAlignment="1">
      <alignment horizontal="center" vertical="center"/>
    </xf>
    <xf numFmtId="0" fontId="0" fillId="0" borderId="49" xfId="0" applyBorder="1" applyAlignment="1">
      <alignment horizontal="center" vertical="center"/>
    </xf>
    <xf numFmtId="0" fontId="0" fillId="0" borderId="51" xfId="0" applyBorder="1" applyAlignment="1">
      <alignment horizontal="center" vertical="center"/>
    </xf>
    <xf numFmtId="177" fontId="27" fillId="0" borderId="52" xfId="44" applyNumberFormat="1" applyFont="1" applyBorder="1" applyAlignment="1" applyProtection="1">
      <alignment vertical="center"/>
    </xf>
    <xf numFmtId="177" fontId="27" fillId="0" borderId="15" xfId="44" applyNumberFormat="1" applyFont="1" applyBorder="1" applyAlignment="1" applyProtection="1">
      <alignment vertical="center"/>
    </xf>
    <xf numFmtId="0" fontId="22" fillId="0" borderId="28" xfId="0" applyFont="1" applyBorder="1" applyAlignment="1">
      <alignment horizontal="center" vertical="center" shrinkToFit="1"/>
    </xf>
    <xf numFmtId="0" fontId="22" fillId="0" borderId="33" xfId="0" applyFont="1" applyBorder="1" applyAlignment="1">
      <alignment horizontal="center" vertical="center" shrinkToFit="1"/>
    </xf>
    <xf numFmtId="0" fontId="22" fillId="0" borderId="38" xfId="0" applyFont="1" applyBorder="1" applyAlignment="1">
      <alignment horizontal="center" vertical="center" shrinkToFit="1"/>
    </xf>
    <xf numFmtId="177" fontId="22" fillId="0" borderId="34" xfId="0" applyNumberFormat="1" applyFont="1" applyBorder="1" applyAlignment="1">
      <alignment horizontal="center" vertical="center"/>
    </xf>
    <xf numFmtId="177" fontId="22" fillId="0" borderId="20" xfId="0" applyNumberFormat="1" applyFont="1" applyBorder="1" applyAlignment="1">
      <alignment horizontal="center" vertical="center"/>
    </xf>
    <xf numFmtId="0" fontId="26" fillId="0" borderId="11" xfId="0" applyFont="1" applyBorder="1" applyAlignment="1" applyProtection="1">
      <alignment horizontal="center"/>
    </xf>
    <xf numFmtId="0" fontId="26" fillId="0" borderId="17" xfId="0" applyFont="1" applyBorder="1" applyAlignment="1" applyProtection="1">
      <alignment horizontal="center"/>
    </xf>
    <xf numFmtId="0" fontId="26" fillId="0" borderId="22" xfId="0" applyFont="1" applyBorder="1" applyAlignment="1" applyProtection="1">
      <alignment horizontal="center"/>
    </xf>
    <xf numFmtId="0" fontId="26" fillId="26" borderId="17" xfId="0" applyFont="1" applyFill="1" applyBorder="1" applyAlignment="1" applyProtection="1">
      <alignment vertical="center"/>
      <protection locked="0"/>
    </xf>
    <xf numFmtId="0" fontId="26" fillId="26" borderId="22" xfId="0" applyFont="1" applyFill="1" applyBorder="1" applyAlignment="1" applyProtection="1">
      <alignment vertical="center"/>
      <protection locked="0"/>
    </xf>
    <xf numFmtId="0" fontId="22" fillId="0" borderId="13" xfId="0" applyFont="1" applyBorder="1" applyAlignment="1" applyProtection="1">
      <alignment horizontal="center" vertical="top"/>
    </xf>
    <xf numFmtId="0" fontId="22" fillId="0" borderId="18" xfId="0" applyFont="1" applyBorder="1" applyAlignment="1" applyProtection="1">
      <alignment horizontal="center" vertical="top"/>
    </xf>
    <xf numFmtId="0" fontId="22" fillId="0" borderId="24" xfId="0" applyFont="1" applyBorder="1" applyAlignment="1" applyProtection="1">
      <alignment horizontal="center" vertical="top"/>
    </xf>
    <xf numFmtId="0" fontId="22" fillId="26" borderId="18" xfId="0" applyFont="1" applyFill="1" applyBorder="1" applyAlignment="1" applyProtection="1">
      <alignment vertical="center"/>
      <protection locked="0"/>
    </xf>
    <xf numFmtId="0" fontId="22" fillId="26" borderId="24" xfId="0" applyFont="1" applyFill="1" applyBorder="1" applyAlignment="1" applyProtection="1">
      <alignment vertical="center"/>
      <protection locked="0"/>
    </xf>
    <xf numFmtId="0" fontId="24" fillId="0" borderId="0" xfId="0" applyFont="1" applyBorder="1" applyAlignment="1" applyProtection="1">
      <alignment horizontal="distributed" vertical="center"/>
    </xf>
    <xf numFmtId="0" fontId="24" fillId="0" borderId="0" xfId="0" applyFont="1" applyBorder="1" applyAlignment="1" applyProtection="1">
      <alignment horizontal="right" vertical="center"/>
    </xf>
    <xf numFmtId="0" fontId="24" fillId="0" borderId="18" xfId="0" applyFont="1" applyBorder="1" applyAlignment="1" applyProtection="1">
      <alignment horizontal="center" vertical="center" shrinkToFit="1"/>
    </xf>
    <xf numFmtId="0" fontId="22" fillId="26" borderId="10" xfId="0" applyFont="1" applyFill="1" applyBorder="1" applyAlignment="1" applyProtection="1">
      <alignment horizontal="center" vertical="center" shrinkToFit="1"/>
      <protection locked="0"/>
    </xf>
    <xf numFmtId="0" fontId="0" fillId="26" borderId="16" xfId="0" applyFont="1" applyFill="1" applyBorder="1" applyAlignment="1">
      <alignment horizontal="center" shrinkToFit="1"/>
    </xf>
    <xf numFmtId="0" fontId="0" fillId="26" borderId="21" xfId="0" applyFont="1" applyFill="1" applyBorder="1" applyAlignment="1">
      <alignment horizontal="center" shrinkToFit="1"/>
    </xf>
    <xf numFmtId="0" fontId="22" fillId="26" borderId="16" xfId="0" applyFont="1" applyFill="1" applyBorder="1" applyAlignment="1" applyProtection="1">
      <alignment horizontal="center" vertical="center" shrinkToFit="1"/>
      <protection locked="0"/>
    </xf>
    <xf numFmtId="0" fontId="22" fillId="26" borderId="21" xfId="0" applyFont="1" applyFill="1" applyBorder="1" applyAlignment="1" applyProtection="1">
      <alignment horizontal="center" vertical="center" shrinkToFit="1"/>
      <protection locked="0"/>
    </xf>
    <xf numFmtId="0" fontId="22" fillId="26" borderId="16" xfId="0" applyFont="1" applyFill="1" applyBorder="1" applyAlignment="1" applyProtection="1">
      <alignment horizontal="center" vertical="center"/>
      <protection locked="0"/>
    </xf>
    <xf numFmtId="0" fontId="22" fillId="26" borderId="21" xfId="0" applyFont="1" applyFill="1" applyBorder="1" applyAlignment="1" applyProtection="1">
      <alignment horizontal="center" vertical="center"/>
      <protection locked="0"/>
    </xf>
    <xf numFmtId="0" fontId="27" fillId="26" borderId="16" xfId="0" applyFont="1" applyFill="1" applyBorder="1" applyAlignment="1" applyProtection="1">
      <alignment horizontal="center" vertical="center"/>
      <protection locked="0"/>
    </xf>
    <xf numFmtId="0" fontId="27" fillId="26" borderId="21" xfId="0" applyFont="1" applyFill="1" applyBorder="1" applyAlignment="1" applyProtection="1">
      <alignment horizontal="center" vertical="center"/>
      <protection locked="0"/>
    </xf>
    <xf numFmtId="0" fontId="23" fillId="0" borderId="10" xfId="0" applyFont="1" applyBorder="1" applyAlignment="1" applyProtection="1">
      <alignment horizontal="center" vertical="center"/>
    </xf>
    <xf numFmtId="0" fontId="23" fillId="0" borderId="16" xfId="0" applyFont="1" applyBorder="1" applyAlignment="1" applyProtection="1">
      <alignment horizontal="center" vertical="center"/>
    </xf>
    <xf numFmtId="0" fontId="23" fillId="0" borderId="21" xfId="0" applyFont="1" applyBorder="1" applyAlignment="1" applyProtection="1">
      <alignment horizontal="center" vertical="center"/>
    </xf>
    <xf numFmtId="0" fontId="26" fillId="0" borderId="16" xfId="0" applyFont="1" applyBorder="1" applyAlignment="1">
      <alignment vertical="center" shrinkToFit="1"/>
    </xf>
    <xf numFmtId="0" fontId="26" fillId="0" borderId="18" xfId="0" applyFont="1" applyBorder="1" applyAlignment="1">
      <alignment vertical="center" shrinkToFit="1"/>
    </xf>
    <xf numFmtId="0" fontId="26" fillId="0" borderId="21" xfId="0" applyFont="1" applyBorder="1" applyAlignment="1">
      <alignment vertical="center" shrinkToFit="1"/>
    </xf>
    <xf numFmtId="0" fontId="41" fillId="0" borderId="0" xfId="0" applyFont="1" applyAlignment="1" applyProtection="1">
      <alignment horizontal="left" vertical="center"/>
      <protection locked="0"/>
    </xf>
    <xf numFmtId="0" fontId="22" fillId="0" borderId="11" xfId="0" applyFont="1" applyBorder="1" applyAlignment="1">
      <alignment horizontal="left" vertical="center" wrapText="1" indent="1"/>
    </xf>
    <xf numFmtId="0" fontId="22" fillId="0" borderId="17" xfId="0" applyFont="1" applyBorder="1" applyAlignment="1">
      <alignment horizontal="left" vertical="center" wrapText="1" indent="1"/>
    </xf>
    <xf numFmtId="0" fontId="22" fillId="0" borderId="22" xfId="0" applyFont="1" applyBorder="1" applyAlignment="1">
      <alignment horizontal="left" vertical="center" wrapText="1" indent="1"/>
    </xf>
    <xf numFmtId="0" fontId="22" fillId="0" borderId="12" xfId="0" applyFont="1" applyBorder="1" applyAlignment="1">
      <alignment horizontal="left" vertical="center" wrapText="1" indent="1"/>
    </xf>
    <xf numFmtId="0" fontId="22" fillId="0" borderId="0" xfId="0" applyFont="1" applyAlignment="1">
      <alignment horizontal="left" vertical="center" wrapText="1" indent="1"/>
    </xf>
    <xf numFmtId="0" fontId="22" fillId="0" borderId="23" xfId="0" applyFont="1" applyBorder="1" applyAlignment="1">
      <alignment horizontal="left" vertical="center" wrapText="1" indent="1"/>
    </xf>
    <xf numFmtId="0" fontId="22" fillId="0" borderId="13" xfId="0" applyFont="1" applyBorder="1" applyAlignment="1">
      <alignment horizontal="left" vertical="center" wrapText="1" indent="1"/>
    </xf>
    <xf numFmtId="0" fontId="22" fillId="0" borderId="18" xfId="0" applyFont="1" applyBorder="1" applyAlignment="1">
      <alignment horizontal="left" vertical="center" wrapText="1" indent="1"/>
    </xf>
    <xf numFmtId="0" fontId="22" fillId="0" borderId="24" xfId="0" applyFont="1" applyBorder="1" applyAlignment="1">
      <alignment horizontal="left" vertical="center" wrapText="1" indent="1"/>
    </xf>
    <xf numFmtId="0" fontId="22" fillId="0" borderId="11" xfId="0" applyFont="1" applyBorder="1" applyAlignment="1">
      <alignment horizontal="left" vertical="center" indent="1" shrinkToFit="1"/>
    </xf>
    <xf numFmtId="0" fontId="22" fillId="0" borderId="17" xfId="0" applyFont="1" applyBorder="1" applyAlignment="1">
      <alignment horizontal="left" vertical="center" indent="1" shrinkToFit="1"/>
    </xf>
    <xf numFmtId="0" fontId="22" fillId="0" borderId="22" xfId="0" applyFont="1" applyBorder="1" applyAlignment="1">
      <alignment horizontal="left" vertical="center" indent="1" shrinkToFit="1"/>
    </xf>
    <xf numFmtId="0" fontId="22" fillId="0" borderId="12" xfId="0" applyFont="1" applyBorder="1" applyAlignment="1">
      <alignment horizontal="left" vertical="center" indent="1" shrinkToFit="1"/>
    </xf>
    <xf numFmtId="0" fontId="22" fillId="0" borderId="0" xfId="0" applyFont="1" applyAlignment="1">
      <alignment horizontal="left" vertical="center" indent="1" shrinkToFit="1"/>
    </xf>
    <xf numFmtId="0" fontId="22" fillId="0" borderId="23" xfId="0" applyFont="1" applyBorder="1" applyAlignment="1">
      <alignment horizontal="left" vertical="center" indent="1" shrinkToFit="1"/>
    </xf>
    <xf numFmtId="0" fontId="22" fillId="0" borderId="13" xfId="0" applyFont="1" applyBorder="1" applyAlignment="1">
      <alignment horizontal="left" vertical="center" indent="1" shrinkToFit="1"/>
    </xf>
    <xf numFmtId="0" fontId="22" fillId="0" borderId="18" xfId="0" applyFont="1" applyBorder="1" applyAlignment="1">
      <alignment horizontal="left" vertical="center" indent="1" shrinkToFit="1"/>
    </xf>
    <xf numFmtId="0" fontId="22" fillId="0" borderId="24" xfId="0" applyFont="1" applyBorder="1" applyAlignment="1">
      <alignment horizontal="left" vertical="center" indent="1" shrinkToFit="1"/>
    </xf>
    <xf numFmtId="0" fontId="22" fillId="0" borderId="12" xfId="0" applyFont="1" applyBorder="1" applyAlignment="1">
      <alignment horizontal="center" vertical="center" shrinkToFit="1"/>
    </xf>
    <xf numFmtId="0" fontId="22" fillId="0" borderId="0" xfId="0" applyFont="1" applyAlignment="1">
      <alignment horizontal="center" vertical="center" shrinkToFit="1"/>
    </xf>
    <xf numFmtId="0" fontId="22" fillId="0" borderId="23" xfId="0" applyFont="1" applyBorder="1" applyAlignment="1">
      <alignment horizontal="center" vertical="center" shrinkToFit="1"/>
    </xf>
    <xf numFmtId="0" fontId="22" fillId="0" borderId="18" xfId="0" applyFont="1" applyBorder="1" applyAlignment="1">
      <alignment horizontal="center" vertical="center" shrinkToFit="1"/>
    </xf>
    <xf numFmtId="0" fontId="22" fillId="0" borderId="24" xfId="0" applyFont="1" applyBorder="1" applyAlignment="1">
      <alignment horizontal="center" vertical="center" shrinkToFit="1"/>
    </xf>
    <xf numFmtId="0" fontId="0" fillId="0" borderId="17" xfId="0" applyBorder="1" applyAlignment="1">
      <alignment horizontal="left" vertical="center" indent="1"/>
    </xf>
    <xf numFmtId="0" fontId="0" fillId="0" borderId="22" xfId="0" applyBorder="1" applyAlignment="1">
      <alignment horizontal="left" vertical="center" indent="1"/>
    </xf>
    <xf numFmtId="0" fontId="0" fillId="0" borderId="13" xfId="0" applyBorder="1" applyAlignment="1">
      <alignment horizontal="left" vertical="center" indent="1"/>
    </xf>
    <xf numFmtId="0" fontId="0" fillId="0" borderId="18" xfId="0" applyBorder="1" applyAlignment="1">
      <alignment horizontal="left" vertical="center" indent="1"/>
    </xf>
    <xf numFmtId="0" fontId="0" fillId="0" borderId="24" xfId="0" applyBorder="1" applyAlignment="1">
      <alignment horizontal="left" vertical="center" indent="1"/>
    </xf>
    <xf numFmtId="0" fontId="23" fillId="0" borderId="14" xfId="0" applyFont="1" applyBorder="1" applyAlignment="1">
      <alignment horizontal="center" vertical="center"/>
    </xf>
    <xf numFmtId="176" fontId="27" fillId="25" borderId="10" xfId="0" applyNumberFormat="1" applyFont="1" applyFill="1" applyBorder="1" applyAlignment="1" applyProtection="1">
      <alignment vertical="center"/>
      <protection locked="0"/>
    </xf>
    <xf numFmtId="176" fontId="27" fillId="25" borderId="16" xfId="0" applyNumberFormat="1" applyFont="1" applyFill="1" applyBorder="1" applyAlignment="1" applyProtection="1">
      <alignment vertical="center"/>
      <protection locked="0"/>
    </xf>
    <xf numFmtId="176" fontId="27" fillId="25" borderId="21" xfId="0" applyNumberFormat="1" applyFont="1" applyFill="1" applyBorder="1" applyAlignment="1" applyProtection="1">
      <alignment vertical="center"/>
      <protection locked="0"/>
    </xf>
    <xf numFmtId="0" fontId="22" fillId="0" borderId="11" xfId="0" applyFont="1" applyBorder="1" applyAlignment="1">
      <alignment horizontal="left" vertical="center" shrinkToFit="1"/>
    </xf>
    <xf numFmtId="0" fontId="22" fillId="0" borderId="17" xfId="0" applyFont="1" applyBorder="1" applyAlignment="1">
      <alignment horizontal="left" vertical="center" shrinkToFit="1"/>
    </xf>
    <xf numFmtId="0" fontId="22" fillId="0" borderId="12" xfId="0" applyFont="1" applyBorder="1" applyAlignment="1">
      <alignment horizontal="left" vertical="center" shrinkToFit="1"/>
    </xf>
    <xf numFmtId="0" fontId="22" fillId="0" borderId="0" xfId="0" applyFont="1" applyAlignment="1">
      <alignment horizontal="left" vertical="center" shrinkToFit="1"/>
    </xf>
    <xf numFmtId="0" fontId="22" fillId="0" borderId="13" xfId="0" applyFont="1" applyBorder="1" applyAlignment="1">
      <alignment horizontal="left" vertical="center" shrinkToFit="1"/>
    </xf>
    <xf numFmtId="0" fontId="22" fillId="0" borderId="18" xfId="0" applyFont="1" applyBorder="1" applyAlignment="1">
      <alignment horizontal="left" vertical="center" shrinkToFit="1"/>
    </xf>
    <xf numFmtId="0" fontId="22" fillId="0" borderId="14" xfId="0" applyFont="1" applyBorder="1" applyAlignment="1">
      <alignment horizontal="center" vertical="center" wrapText="1" shrinkToFit="1"/>
    </xf>
    <xf numFmtId="0" fontId="22" fillId="0" borderId="14" xfId="0" applyFont="1" applyBorder="1" applyAlignment="1">
      <alignment horizontal="center" vertical="center" shrinkToFit="1"/>
    </xf>
    <xf numFmtId="177" fontId="27" fillId="0" borderId="22" xfId="0" applyNumberFormat="1" applyFont="1" applyBorder="1" applyAlignment="1">
      <alignment vertical="center"/>
    </xf>
    <xf numFmtId="0" fontId="22" fillId="0" borderId="42" xfId="0" applyFont="1" applyBorder="1" applyAlignment="1">
      <alignment horizontal="center" vertical="center" shrinkToFit="1"/>
    </xf>
    <xf numFmtId="0" fontId="22" fillId="0" borderId="29" xfId="0" applyFont="1" applyBorder="1" applyAlignment="1">
      <alignment horizontal="center" vertical="center" shrinkToFit="1"/>
    </xf>
    <xf numFmtId="0" fontId="22" fillId="0" borderId="53" xfId="0" applyFont="1" applyBorder="1" applyAlignment="1">
      <alignment horizontal="center" vertical="center" shrinkToFit="1"/>
    </xf>
    <xf numFmtId="176" fontId="27" fillId="25" borderId="42" xfId="0" applyNumberFormat="1" applyFont="1" applyFill="1" applyBorder="1" applyAlignment="1" applyProtection="1">
      <alignment vertical="center"/>
      <protection locked="0"/>
    </xf>
    <xf numFmtId="176" fontId="27" fillId="25" borderId="29" xfId="0" applyNumberFormat="1" applyFont="1" applyFill="1" applyBorder="1" applyAlignment="1" applyProtection="1">
      <alignment vertical="center"/>
      <protection locked="0"/>
    </xf>
    <xf numFmtId="177" fontId="27" fillId="0" borderId="42" xfId="0" applyNumberFormat="1" applyFont="1" applyBorder="1" applyAlignment="1">
      <alignment vertical="center"/>
    </xf>
    <xf numFmtId="177" fontId="27" fillId="0" borderId="29" xfId="0" applyNumberFormat="1" applyFont="1" applyBorder="1" applyAlignment="1">
      <alignment vertical="center"/>
    </xf>
    <xf numFmtId="177" fontId="27" fillId="0" borderId="53" xfId="0" applyNumberFormat="1" applyFont="1" applyBorder="1" applyAlignment="1">
      <alignment vertical="center"/>
    </xf>
    <xf numFmtId="176" fontId="27" fillId="25" borderId="18" xfId="0" applyNumberFormat="1" applyFont="1" applyFill="1" applyBorder="1" applyAlignment="1" applyProtection="1">
      <alignment vertical="center"/>
      <protection locked="0"/>
    </xf>
    <xf numFmtId="177" fontId="27" fillId="0" borderId="24" xfId="0" applyNumberFormat="1" applyFont="1" applyBorder="1" applyAlignment="1">
      <alignment vertical="center"/>
    </xf>
    <xf numFmtId="0" fontId="45" fillId="0" borderId="14" xfId="0" applyFont="1" applyBorder="1" applyAlignment="1">
      <alignment horizontal="center" vertical="center" shrinkToFit="1"/>
    </xf>
    <xf numFmtId="177" fontId="27" fillId="0" borderId="32" xfId="0" applyNumberFormat="1" applyFont="1" applyBorder="1" applyAlignment="1">
      <alignment vertical="center"/>
    </xf>
    <xf numFmtId="176" fontId="27" fillId="25" borderId="31" xfId="0" applyNumberFormat="1" applyFont="1" applyFill="1" applyBorder="1" applyAlignment="1" applyProtection="1">
      <alignment vertical="center"/>
      <protection locked="0"/>
    </xf>
    <xf numFmtId="0" fontId="35" fillId="0" borderId="22" xfId="0" applyFont="1" applyBorder="1" applyAlignment="1">
      <alignment horizontal="center" vertical="center" wrapText="1" shrinkToFit="1"/>
    </xf>
    <xf numFmtId="0" fontId="35" fillId="0" borderId="24" xfId="0" applyFont="1" applyBorder="1" applyAlignment="1">
      <alignment horizontal="center" vertical="center" wrapText="1" shrinkToFit="1"/>
    </xf>
    <xf numFmtId="0" fontId="35" fillId="0" borderId="11" xfId="0" applyFont="1" applyBorder="1" applyAlignment="1">
      <alignment horizontal="center" vertical="center" wrapText="1" shrinkToFit="1"/>
    </xf>
    <xf numFmtId="0" fontId="35" fillId="0" borderId="17" xfId="0" applyFont="1" applyBorder="1" applyAlignment="1">
      <alignment horizontal="center" vertical="center" shrinkToFit="1"/>
    </xf>
    <xf numFmtId="0" fontId="35" fillId="0" borderId="22" xfId="0" applyFont="1" applyBorder="1" applyAlignment="1">
      <alignment horizontal="center" vertical="center" shrinkToFit="1"/>
    </xf>
    <xf numFmtId="0" fontId="35" fillId="0" borderId="13" xfId="0" applyFont="1" applyBorder="1" applyAlignment="1">
      <alignment horizontal="center" vertical="center" shrinkToFit="1"/>
    </xf>
    <xf numFmtId="0" fontId="35" fillId="0" borderId="18" xfId="0" applyFont="1" applyBorder="1" applyAlignment="1">
      <alignment horizontal="center" vertical="center" shrinkToFit="1"/>
    </xf>
    <xf numFmtId="0" fontId="35" fillId="0" borderId="24" xfId="0" applyFont="1" applyBorder="1" applyAlignment="1">
      <alignment horizontal="center" vertical="center" shrinkToFit="1"/>
    </xf>
    <xf numFmtId="0" fontId="35" fillId="0" borderId="17" xfId="0" applyFont="1" applyBorder="1" applyAlignment="1">
      <alignment horizontal="center" vertical="center" wrapText="1" shrinkToFit="1"/>
    </xf>
    <xf numFmtId="0" fontId="35" fillId="27" borderId="17" xfId="0" applyFont="1" applyFill="1" applyBorder="1" applyAlignment="1">
      <alignment horizontal="center" vertical="center" wrapText="1" shrinkToFit="1"/>
    </xf>
    <xf numFmtId="0" fontId="35" fillId="27" borderId="17" xfId="0" applyFont="1" applyFill="1" applyBorder="1" applyAlignment="1">
      <alignment horizontal="center" vertical="center" shrinkToFit="1"/>
    </xf>
    <xf numFmtId="0" fontId="35" fillId="27" borderId="22" xfId="0" applyFont="1" applyFill="1" applyBorder="1" applyAlignment="1">
      <alignment horizontal="center" vertical="center" shrinkToFit="1"/>
    </xf>
    <xf numFmtId="0" fontId="35" fillId="27" borderId="18" xfId="0" applyFont="1" applyFill="1" applyBorder="1" applyAlignment="1">
      <alignment horizontal="center" vertical="center" shrinkToFit="1"/>
    </xf>
    <xf numFmtId="0" fontId="35" fillId="27" borderId="24" xfId="0" applyFont="1" applyFill="1" applyBorder="1" applyAlignment="1">
      <alignment horizontal="center" vertical="center" shrinkToFit="1"/>
    </xf>
    <xf numFmtId="0" fontId="35" fillId="0" borderId="14" xfId="0" applyFont="1" applyBorder="1" applyAlignment="1">
      <alignment horizontal="center" vertical="center" shrinkToFit="1"/>
    </xf>
    <xf numFmtId="0" fontId="35" fillId="0" borderId="14" xfId="0" applyFont="1" applyBorder="1" applyAlignment="1">
      <alignment horizontal="center" vertical="center" wrapText="1" shrinkToFit="1"/>
    </xf>
    <xf numFmtId="0" fontId="35" fillId="0" borderId="10" xfId="0" applyFont="1" applyBorder="1" applyAlignment="1">
      <alignment horizontal="center" vertical="center" wrapText="1" shrinkToFit="1"/>
    </xf>
    <xf numFmtId="0" fontId="35" fillId="0" borderId="16" xfId="0" applyFont="1" applyBorder="1" applyAlignment="1">
      <alignment horizontal="center" vertical="center" wrapText="1" shrinkToFit="1"/>
    </xf>
    <xf numFmtId="0" fontId="35" fillId="0" borderId="21" xfId="0" applyFont="1" applyBorder="1" applyAlignment="1">
      <alignment horizontal="center" vertical="center" wrapText="1" shrinkToFit="1"/>
    </xf>
    <xf numFmtId="0" fontId="35" fillId="0" borderId="40" xfId="0" applyFont="1" applyBorder="1" applyAlignment="1">
      <alignment horizontal="center" vertical="center" shrinkToFit="1"/>
    </xf>
    <xf numFmtId="0" fontId="35" fillId="0" borderId="25" xfId="0" applyFont="1" applyBorder="1" applyAlignment="1">
      <alignment horizontal="center" vertical="center" shrinkToFit="1"/>
    </xf>
    <xf numFmtId="0" fontId="35" fillId="29" borderId="10" xfId="0" applyFont="1" applyFill="1" applyBorder="1" applyAlignment="1">
      <alignment horizontal="center" vertical="center" wrapText="1" shrinkToFit="1"/>
    </xf>
    <xf numFmtId="0" fontId="35" fillId="29" borderId="16" xfId="0" applyFont="1" applyFill="1" applyBorder="1" applyAlignment="1">
      <alignment horizontal="center" vertical="center" wrapText="1" shrinkToFit="1"/>
    </xf>
    <xf numFmtId="0" fontId="35" fillId="29" borderId="21" xfId="0" applyFont="1" applyFill="1" applyBorder="1" applyAlignment="1">
      <alignment horizontal="center" vertical="center" wrapText="1" shrinkToFit="1"/>
    </xf>
    <xf numFmtId="0" fontId="37" fillId="0" borderId="12" xfId="0" applyFont="1" applyBorder="1" applyAlignment="1">
      <alignment horizontal="left" vertical="top" wrapText="1"/>
    </xf>
    <xf numFmtId="0" fontId="37" fillId="0" borderId="0" xfId="0" applyFont="1" applyAlignment="1">
      <alignment horizontal="left" vertical="top" wrapText="1"/>
    </xf>
  </cellXfs>
  <cellStyles count="45">
    <cellStyle name="20% - アクセント 1" xfId="1" xr:uid="{00000000-0005-0000-0000-000000000000}"/>
    <cellStyle name="20% - アクセント 2" xfId="2" xr:uid="{00000000-0005-0000-0000-000001000000}"/>
    <cellStyle name="20% - アクセント 3" xfId="3" xr:uid="{00000000-0005-0000-0000-000002000000}"/>
    <cellStyle name="20% - アクセント 4" xfId="4" xr:uid="{00000000-0005-0000-0000-000003000000}"/>
    <cellStyle name="20% - アクセント 5" xfId="5" xr:uid="{00000000-0005-0000-0000-000004000000}"/>
    <cellStyle name="20% - アクセント 6" xfId="6" xr:uid="{00000000-0005-0000-0000-000005000000}"/>
    <cellStyle name="40% - アクセント 1" xfId="7" xr:uid="{00000000-0005-0000-0000-000006000000}"/>
    <cellStyle name="40% - アクセント 2" xfId="8" xr:uid="{00000000-0005-0000-0000-000007000000}"/>
    <cellStyle name="40% - アクセント 3" xfId="9" xr:uid="{00000000-0005-0000-0000-000008000000}"/>
    <cellStyle name="40% - アクセント 4" xfId="10" xr:uid="{00000000-0005-0000-0000-000009000000}"/>
    <cellStyle name="40% - アクセント 5" xfId="11" xr:uid="{00000000-0005-0000-0000-00000A000000}"/>
    <cellStyle name="40% - アクセント 6" xfId="12" xr:uid="{00000000-0005-0000-0000-00000B000000}"/>
    <cellStyle name="60% - アクセント 1" xfId="13" xr:uid="{00000000-0005-0000-0000-00000C000000}"/>
    <cellStyle name="60% - アクセント 2" xfId="14" xr:uid="{00000000-0005-0000-0000-00000D000000}"/>
    <cellStyle name="60% - アクセント 3" xfId="15" xr:uid="{00000000-0005-0000-0000-00000E000000}"/>
    <cellStyle name="60% - アクセント 4" xfId="16" xr:uid="{00000000-0005-0000-0000-00000F000000}"/>
    <cellStyle name="60% - アクセント 5" xfId="17" xr:uid="{00000000-0005-0000-0000-000010000000}"/>
    <cellStyle name="60% - アクセント 6" xfId="18" xr:uid="{00000000-0005-0000-0000-000011000000}"/>
    <cellStyle name="アクセント 1" xfId="20" xr:uid="{00000000-0005-0000-0000-000013000000}"/>
    <cellStyle name="アクセント 2" xfId="21" xr:uid="{00000000-0005-0000-0000-000014000000}"/>
    <cellStyle name="アクセント 3" xfId="22" xr:uid="{00000000-0005-0000-0000-000015000000}"/>
    <cellStyle name="アクセント 4" xfId="23" xr:uid="{00000000-0005-0000-0000-000016000000}"/>
    <cellStyle name="アクセント 5" xfId="24" xr:uid="{00000000-0005-0000-0000-000017000000}"/>
    <cellStyle name="アクセント 6" xfId="25" xr:uid="{00000000-0005-0000-0000-000018000000}"/>
    <cellStyle name="タイトル" xfId="26" xr:uid="{00000000-0005-0000-0000-000019000000}"/>
    <cellStyle name="チェック セル" xfId="27" xr:uid="{00000000-0005-0000-0000-00001A000000}"/>
    <cellStyle name="どちらでもない" xfId="19" xr:uid="{00000000-0005-0000-0000-000012000000}"/>
    <cellStyle name="ハイパーリンク" xfId="28" xr:uid="{00000000-0005-0000-0000-00001B000000}"/>
    <cellStyle name="メモ" xfId="29" xr:uid="{00000000-0005-0000-0000-00001C000000}"/>
    <cellStyle name="リンク セル" xfId="30" xr:uid="{00000000-0005-0000-0000-00001D000000}"/>
    <cellStyle name="悪い" xfId="33" xr:uid="{00000000-0005-0000-0000-000020000000}"/>
    <cellStyle name="計算" xfId="40" xr:uid="{00000000-0005-0000-0000-000028000000}"/>
    <cellStyle name="警告文" xfId="42" xr:uid="{00000000-0005-0000-0000-00002A000000}"/>
    <cellStyle name="桁区切り" xfId="44" builtinId="6"/>
    <cellStyle name="見出し 1" xfId="36" xr:uid="{00000000-0005-0000-0000-000024000000}"/>
    <cellStyle name="見出し 2" xfId="37" xr:uid="{00000000-0005-0000-0000-000025000000}"/>
    <cellStyle name="見出し 3" xfId="38" xr:uid="{00000000-0005-0000-0000-000026000000}"/>
    <cellStyle name="見出し 4" xfId="39" xr:uid="{00000000-0005-0000-0000-000027000000}"/>
    <cellStyle name="集計" xfId="43" xr:uid="{00000000-0005-0000-0000-00002B000000}"/>
    <cellStyle name="出力" xfId="32" xr:uid="{00000000-0005-0000-0000-00001F000000}"/>
    <cellStyle name="説明文" xfId="41" xr:uid="{00000000-0005-0000-0000-000029000000}"/>
    <cellStyle name="入力" xfId="31" xr:uid="{00000000-0005-0000-0000-00001E000000}"/>
    <cellStyle name="標準" xfId="0" builtinId="0"/>
    <cellStyle name="標準 2" xfId="34" xr:uid="{00000000-0005-0000-0000-000022000000}"/>
    <cellStyle name="良い" xfId="35" xr:uid="{00000000-0005-0000-0000-000023000000}"/>
  </cellStyles>
  <dxfs count="2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border>
        <bottom style="hair">
          <color indexed="64"/>
        </bottom>
      </border>
    </dxf>
    <dxf>
      <border>
        <bottom style="hair">
          <color indexed="64"/>
        </bottom>
      </border>
    </dxf>
    <dxf>
      <border>
        <bottom style="hair">
          <color indexed="64"/>
        </bottom>
      </border>
    </dxf>
    <dxf>
      <border>
        <bottom style="hair">
          <color indexed="64"/>
        </bottom>
      </border>
    </dxf>
    <dxf>
      <border>
        <bottom style="hair">
          <color indexed="64"/>
        </bottom>
      </border>
    </dxf>
    <dxf>
      <border>
        <bottom style="hair">
          <color indexed="64"/>
        </bottom>
      </border>
    </dxf>
    <dxf>
      <border>
        <bottom style="hair">
          <color indexed="64"/>
        </bottom>
      </border>
    </dxf>
    <dxf>
      <border>
        <bottom style="hair">
          <color indexed="64"/>
        </bottom>
      </border>
    </dxf>
    <dxf>
      <border>
        <bottom style="hair">
          <color indexed="64"/>
        </bottom>
      </border>
    </dxf>
    <dxf>
      <border>
        <bottom style="hair">
          <color indexed="64"/>
        </bottom>
      </border>
    </dxf>
    <dxf>
      <border>
        <bottom style="hair">
          <color indexed="64"/>
        </bottom>
      </border>
    </dxf>
    <dxf>
      <border>
        <bottom style="hair">
          <color indexed="64"/>
        </bottom>
      </border>
    </dxf>
    <dxf>
      <border>
        <bottom style="hair">
          <color indexed="64"/>
        </bottom>
      </border>
    </dxf>
    <dxf>
      <border>
        <bottom style="hair">
          <color indexed="64"/>
        </bottom>
      </border>
    </dxf>
    <dxf>
      <border>
        <bottom style="hair">
          <color indexed="64"/>
        </bottom>
      </border>
    </dxf>
    <dxf>
      <border>
        <bottom style="hair">
          <color indexed="64"/>
        </bottom>
      </border>
    </dxf>
    <dxf>
      <border>
        <bottom style="hair">
          <color indexed="64"/>
        </bottom>
      </border>
    </dxf>
    <dxf>
      <border>
        <bottom style="hair">
          <color indexed="64"/>
        </bottom>
      </border>
    </dxf>
  </dxfs>
  <tableStyles count="0" defaultTableStyle="TableStyleMedium2" defaultPivotStyle="PivotStyleLight16"/>
  <colors>
    <mruColors>
      <color rgb="FFB3E2B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7</xdr:col>
      <xdr:colOff>152400</xdr:colOff>
      <xdr:row>11</xdr:row>
      <xdr:rowOff>38100</xdr:rowOff>
    </xdr:from>
    <xdr:to>
      <xdr:col>28</xdr:col>
      <xdr:colOff>32385</xdr:colOff>
      <xdr:row>11</xdr:row>
      <xdr:rowOff>38100</xdr:rowOff>
    </xdr:to>
    <xdr:sp macro="" textlink="">
      <xdr:nvSpPr>
        <xdr:cNvPr id="15388" name="Line 1">
          <a:extLst>
            <a:ext uri="{FF2B5EF4-FFF2-40B4-BE49-F238E27FC236}">
              <a16:creationId xmlns:a16="http://schemas.microsoft.com/office/drawing/2014/main" id="{00000000-0008-0000-0000-00001C3C0000}"/>
            </a:ext>
          </a:extLst>
        </xdr:cNvPr>
        <xdr:cNvSpPr>
          <a:spLocks noChangeShapeType="1"/>
        </xdr:cNvSpPr>
      </xdr:nvSpPr>
      <xdr:spPr>
        <a:xfrm>
          <a:off x="1923415" y="2706370"/>
          <a:ext cx="3919220" cy="0"/>
        </a:xfrm>
        <a:prstGeom prst="line">
          <a:avLst/>
        </a:prstGeom>
        <a:noFill/>
        <a:ln w="19050">
          <a:solidFill>
            <a:sysClr val="windowText" lastClr="000000"/>
          </a:solidFill>
          <a:miter/>
        </a:ln>
      </xdr:spPr>
      <xdr:txBody>
        <a:bodyPr vertOverflow="overflow" horzOverflow="overflow" upright="1"/>
        <a:lstStyle/>
        <a:p>
          <a:endParaRPr/>
        </a:p>
      </xdr:txBody>
    </xdr:sp>
    <xdr:clientData/>
  </xdr:twoCellAnchor>
  <xdr:twoCellAnchor>
    <xdr:from>
      <xdr:col>39</xdr:col>
      <xdr:colOff>0</xdr:colOff>
      <xdr:row>12</xdr:row>
      <xdr:rowOff>0</xdr:rowOff>
    </xdr:from>
    <xdr:to>
      <xdr:col>39</xdr:col>
      <xdr:colOff>0</xdr:colOff>
      <xdr:row>12</xdr:row>
      <xdr:rowOff>0</xdr:rowOff>
    </xdr:to>
    <xdr:sp macro="" textlink="">
      <xdr:nvSpPr>
        <xdr:cNvPr id="15389" name="Line 2">
          <a:extLst>
            <a:ext uri="{FF2B5EF4-FFF2-40B4-BE49-F238E27FC236}">
              <a16:creationId xmlns:a16="http://schemas.microsoft.com/office/drawing/2014/main" id="{00000000-0008-0000-0000-00001D3C0000}"/>
            </a:ext>
          </a:extLst>
        </xdr:cNvPr>
        <xdr:cNvSpPr>
          <a:spLocks noChangeShapeType="1"/>
        </xdr:cNvSpPr>
      </xdr:nvSpPr>
      <xdr:spPr>
        <a:xfrm>
          <a:off x="7926705" y="2795270"/>
          <a:ext cx="0" cy="0"/>
        </a:xfrm>
        <a:prstGeom prst="line">
          <a:avLst/>
        </a:prstGeom>
        <a:noFill/>
        <a:ln w="19050">
          <a:solidFill>
            <a:sysClr val="windowText" lastClr="000000"/>
          </a:solidFill>
          <a:miter/>
        </a:ln>
      </xdr:spPr>
      <xdr:txBody>
        <a:bodyPr vertOverflow="overflow" horzOverflow="overflow" upright="1"/>
        <a:lstStyle/>
        <a:p>
          <a:endParaRPr/>
        </a:p>
      </xdr:txBody>
    </xdr:sp>
    <xdr:clientData/>
  </xdr:twoCellAnchor>
  <xdr:twoCellAnchor>
    <xdr:from>
      <xdr:col>18</xdr:col>
      <xdr:colOff>21590</xdr:colOff>
      <xdr:row>14</xdr:row>
      <xdr:rowOff>38100</xdr:rowOff>
    </xdr:from>
    <xdr:to>
      <xdr:col>22</xdr:col>
      <xdr:colOff>54610</xdr:colOff>
      <xdr:row>15</xdr:row>
      <xdr:rowOff>0</xdr:rowOff>
    </xdr:to>
    <xdr:sp macro="" textlink="">
      <xdr:nvSpPr>
        <xdr:cNvPr id="15390" name="テキスト ボックス 1">
          <a:extLst>
            <a:ext uri="{FF2B5EF4-FFF2-40B4-BE49-F238E27FC236}">
              <a16:creationId xmlns:a16="http://schemas.microsoft.com/office/drawing/2014/main" id="{00000000-0008-0000-0000-00001E3C0000}"/>
            </a:ext>
          </a:extLst>
        </xdr:cNvPr>
        <xdr:cNvSpPr txBox="1">
          <a:spLocks noChangeArrowheads="1"/>
        </xdr:cNvSpPr>
      </xdr:nvSpPr>
      <xdr:spPr>
        <a:xfrm>
          <a:off x="3909060" y="9138920"/>
          <a:ext cx="807720" cy="152400"/>
        </a:xfrm>
        <a:prstGeom prst="rect">
          <a:avLst/>
        </a:prstGeom>
        <a:solidFill>
          <a:srgbClr val="FFFFFF">
            <a:alpha val="0"/>
          </a:srgbClr>
        </a:solidFill>
        <a:ln>
          <a:miter/>
        </a:ln>
      </xdr:spPr>
      <xdr:txBody>
        <a:bodyPr vertOverflow="clip" horzOverflow="overflow" wrap="square" lIns="20637" tIns="4762" rIns="4762" bIns="4762" anchor="ctr" upright="1"/>
        <a:lstStyle/>
        <a:p>
          <a:pPr algn="l">
            <a:lnSpc>
              <a:spcPts val="1125"/>
            </a:lnSpc>
          </a:pPr>
          <a:r>
            <a:rPr lang="ja-JP" altLang="en-US" sz="9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（単価入力）</a:t>
          </a:r>
        </a:p>
      </xdr:txBody>
    </xdr:sp>
    <xdr:clientData fPrintsWithSheet="0"/>
  </xdr:twoCellAnchor>
  <xdr:twoCellAnchor>
    <xdr:from>
      <xdr:col>18</xdr:col>
      <xdr:colOff>21590</xdr:colOff>
      <xdr:row>17</xdr:row>
      <xdr:rowOff>38100</xdr:rowOff>
    </xdr:from>
    <xdr:to>
      <xdr:col>22</xdr:col>
      <xdr:colOff>54610</xdr:colOff>
      <xdr:row>18</xdr:row>
      <xdr:rowOff>0</xdr:rowOff>
    </xdr:to>
    <xdr:sp macro="" textlink="">
      <xdr:nvSpPr>
        <xdr:cNvPr id="15391" name="テキスト ボックス 4">
          <a:extLst>
            <a:ext uri="{FF2B5EF4-FFF2-40B4-BE49-F238E27FC236}">
              <a16:creationId xmlns:a16="http://schemas.microsoft.com/office/drawing/2014/main" id="{00000000-0008-0000-0000-00001F3C0000}"/>
            </a:ext>
          </a:extLst>
        </xdr:cNvPr>
        <xdr:cNvSpPr txBox="1">
          <a:spLocks noChangeArrowheads="1"/>
        </xdr:cNvSpPr>
      </xdr:nvSpPr>
      <xdr:spPr>
        <a:xfrm>
          <a:off x="3909060" y="9710420"/>
          <a:ext cx="807720" cy="152400"/>
        </a:xfrm>
        <a:prstGeom prst="rect">
          <a:avLst/>
        </a:prstGeom>
        <a:solidFill>
          <a:srgbClr val="FFFFFF">
            <a:alpha val="0"/>
          </a:srgbClr>
        </a:solidFill>
        <a:ln>
          <a:miter/>
        </a:ln>
      </xdr:spPr>
      <xdr:txBody>
        <a:bodyPr vertOverflow="clip" horzOverflow="overflow" wrap="square" lIns="20637" tIns="4762" rIns="4762" bIns="4762" anchor="ctr" upright="1"/>
        <a:lstStyle/>
        <a:p>
          <a:pPr algn="l">
            <a:lnSpc>
              <a:spcPts val="1125"/>
            </a:lnSpc>
          </a:pPr>
          <a:r>
            <a:rPr lang="ja-JP" altLang="en-US" sz="9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（単価入力）</a:t>
          </a:r>
        </a:p>
      </xdr:txBody>
    </xdr:sp>
    <xdr:clientData fPrintsWithSheet="0"/>
  </xdr:twoCellAnchor>
  <xdr:twoCellAnchor>
    <xdr:from>
      <xdr:col>18</xdr:col>
      <xdr:colOff>21590</xdr:colOff>
      <xdr:row>20</xdr:row>
      <xdr:rowOff>38100</xdr:rowOff>
    </xdr:from>
    <xdr:to>
      <xdr:col>22</xdr:col>
      <xdr:colOff>54610</xdr:colOff>
      <xdr:row>21</xdr:row>
      <xdr:rowOff>0</xdr:rowOff>
    </xdr:to>
    <xdr:sp macro="" textlink="">
      <xdr:nvSpPr>
        <xdr:cNvPr id="6" name="テキスト ボックス 1">
          <a:extLst>
            <a:ext uri="{FF2B5EF4-FFF2-40B4-BE49-F238E27FC236}">
              <a16:creationId xmlns:a16="http://schemas.microsoft.com/office/drawing/2014/main" id="{00000000-0008-0000-0000-000006000000}"/>
            </a:ext>
          </a:extLst>
        </xdr:cNvPr>
        <xdr:cNvSpPr txBox="1">
          <a:spLocks noChangeArrowheads="1"/>
        </xdr:cNvSpPr>
      </xdr:nvSpPr>
      <xdr:spPr>
        <a:xfrm>
          <a:off x="3909060" y="10281920"/>
          <a:ext cx="807720" cy="152400"/>
        </a:xfrm>
        <a:prstGeom prst="rect">
          <a:avLst/>
        </a:prstGeom>
        <a:solidFill>
          <a:srgbClr val="FFFFFF">
            <a:alpha val="0"/>
          </a:srgbClr>
        </a:solidFill>
        <a:ln>
          <a:miter/>
        </a:ln>
      </xdr:spPr>
      <xdr:txBody>
        <a:bodyPr vertOverflow="clip" horzOverflow="overflow" wrap="square" lIns="20637" tIns="4762" rIns="4762" bIns="4762" anchor="ctr" upright="1"/>
        <a:lstStyle/>
        <a:p>
          <a:pPr algn="l">
            <a:lnSpc>
              <a:spcPts val="1125"/>
            </a:lnSpc>
          </a:pPr>
          <a:r>
            <a:rPr lang="ja-JP" altLang="en-US" sz="9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（単価入力）</a:t>
          </a:r>
        </a:p>
      </xdr:txBody>
    </xdr:sp>
    <xdr:clientData fPrintsWithSheet="0"/>
  </xdr:twoCellAnchor>
  <xdr:twoCellAnchor>
    <xdr:from>
      <xdr:col>0</xdr:col>
      <xdr:colOff>142875</xdr:colOff>
      <xdr:row>0</xdr:row>
      <xdr:rowOff>142875</xdr:rowOff>
    </xdr:from>
    <xdr:to>
      <xdr:col>4</xdr:col>
      <xdr:colOff>28575</xdr:colOff>
      <xdr:row>2</xdr:row>
      <xdr:rowOff>85725</xdr:rowOff>
    </xdr:to>
    <xdr:sp macro="" textlink="">
      <xdr:nvSpPr>
        <xdr:cNvPr id="3" name="テキスト ボックス 2">
          <a:extLst>
            <a:ext uri="{FF2B5EF4-FFF2-40B4-BE49-F238E27FC236}">
              <a16:creationId xmlns:a16="http://schemas.microsoft.com/office/drawing/2014/main" id="{038F3E44-E77D-4C57-8231-8345C4F92B59}"/>
            </a:ext>
          </a:extLst>
        </xdr:cNvPr>
        <xdr:cNvSpPr txBox="1"/>
      </xdr:nvSpPr>
      <xdr:spPr>
        <a:xfrm>
          <a:off x="142875" y="142875"/>
          <a:ext cx="952500" cy="438150"/>
        </a:xfrm>
        <a:prstGeom prst="rect">
          <a:avLst/>
        </a:prstGeom>
        <a:solidFill>
          <a:srgbClr val="FFE7FF"/>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1800"/>
            <a:t>B</a:t>
          </a:r>
          <a:r>
            <a:rPr kumimoji="1" lang="ja-JP" altLang="en-US" sz="1800"/>
            <a:t>類</a:t>
          </a:r>
        </a:p>
      </xdr:txBody>
    </xdr:sp>
    <xdr:clientData/>
  </xdr:twoCellAnchor>
  <xdr:twoCellAnchor>
    <xdr:from>
      <xdr:col>18</xdr:col>
      <xdr:colOff>21590</xdr:colOff>
      <xdr:row>23</xdr:row>
      <xdr:rowOff>38100</xdr:rowOff>
    </xdr:from>
    <xdr:to>
      <xdr:col>22</xdr:col>
      <xdr:colOff>54610</xdr:colOff>
      <xdr:row>24</xdr:row>
      <xdr:rowOff>0</xdr:rowOff>
    </xdr:to>
    <xdr:sp macro="" textlink="">
      <xdr:nvSpPr>
        <xdr:cNvPr id="2" name="テキスト ボックス 1">
          <a:extLst>
            <a:ext uri="{FF2B5EF4-FFF2-40B4-BE49-F238E27FC236}">
              <a16:creationId xmlns:a16="http://schemas.microsoft.com/office/drawing/2014/main" id="{E0135BED-FEFA-4DFE-8233-5AA621CE1676}"/>
            </a:ext>
          </a:extLst>
        </xdr:cNvPr>
        <xdr:cNvSpPr txBox="1">
          <a:spLocks noChangeArrowheads="1"/>
        </xdr:cNvSpPr>
      </xdr:nvSpPr>
      <xdr:spPr>
        <a:xfrm>
          <a:off x="3907790" y="4867275"/>
          <a:ext cx="795020" cy="152400"/>
        </a:xfrm>
        <a:prstGeom prst="rect">
          <a:avLst/>
        </a:prstGeom>
        <a:solidFill>
          <a:srgbClr val="FFFFFF">
            <a:alpha val="0"/>
          </a:srgbClr>
        </a:solidFill>
        <a:ln>
          <a:miter/>
        </a:ln>
      </xdr:spPr>
      <xdr:txBody>
        <a:bodyPr vertOverflow="clip" horzOverflow="overflow" wrap="square" lIns="20637" tIns="4762" rIns="4762" bIns="4762" anchor="ctr" upright="1"/>
        <a:lstStyle/>
        <a:p>
          <a:pPr algn="l">
            <a:lnSpc>
              <a:spcPts val="1125"/>
            </a:lnSpc>
          </a:pPr>
          <a:r>
            <a:rPr lang="ja-JP" altLang="en-US" sz="9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（単価入力）</a:t>
          </a:r>
        </a:p>
      </xdr:txBody>
    </xdr:sp>
    <xdr:clientData fPrintsWithSheet="0"/>
  </xdr:twoCellAnchor>
  <xdr:twoCellAnchor>
    <xdr:from>
      <xdr:col>18</xdr:col>
      <xdr:colOff>21590</xdr:colOff>
      <xdr:row>26</xdr:row>
      <xdr:rowOff>38100</xdr:rowOff>
    </xdr:from>
    <xdr:to>
      <xdr:col>22</xdr:col>
      <xdr:colOff>54610</xdr:colOff>
      <xdr:row>27</xdr:row>
      <xdr:rowOff>0</xdr:rowOff>
    </xdr:to>
    <xdr:sp macro="" textlink="">
      <xdr:nvSpPr>
        <xdr:cNvPr id="4" name="テキスト ボックス 1">
          <a:extLst>
            <a:ext uri="{FF2B5EF4-FFF2-40B4-BE49-F238E27FC236}">
              <a16:creationId xmlns:a16="http://schemas.microsoft.com/office/drawing/2014/main" id="{2F14B1F7-DAF2-4F8A-A432-67B855615836}"/>
            </a:ext>
          </a:extLst>
        </xdr:cNvPr>
        <xdr:cNvSpPr txBox="1">
          <a:spLocks noChangeArrowheads="1"/>
        </xdr:cNvSpPr>
      </xdr:nvSpPr>
      <xdr:spPr>
        <a:xfrm>
          <a:off x="3907790" y="5438775"/>
          <a:ext cx="795020" cy="152400"/>
        </a:xfrm>
        <a:prstGeom prst="rect">
          <a:avLst/>
        </a:prstGeom>
        <a:solidFill>
          <a:srgbClr val="FFFFFF">
            <a:alpha val="0"/>
          </a:srgbClr>
        </a:solidFill>
        <a:ln>
          <a:miter/>
        </a:ln>
      </xdr:spPr>
      <xdr:txBody>
        <a:bodyPr vertOverflow="clip" horzOverflow="overflow" wrap="square" lIns="20637" tIns="4762" rIns="4762" bIns="4762" anchor="ctr" upright="1"/>
        <a:lstStyle/>
        <a:p>
          <a:pPr algn="l">
            <a:lnSpc>
              <a:spcPts val="1125"/>
            </a:lnSpc>
          </a:pPr>
          <a:r>
            <a:rPr lang="ja-JP" altLang="en-US" sz="9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（単価入力）</a:t>
          </a:r>
        </a:p>
      </xdr:txBody>
    </xdr:sp>
    <xdr:clientData fPrintsWithSheet="0"/>
  </xdr:twoCellAnchor>
  <xdr:twoCellAnchor>
    <xdr:from>
      <xdr:col>18</xdr:col>
      <xdr:colOff>21590</xdr:colOff>
      <xdr:row>14</xdr:row>
      <xdr:rowOff>38100</xdr:rowOff>
    </xdr:from>
    <xdr:to>
      <xdr:col>22</xdr:col>
      <xdr:colOff>54610</xdr:colOff>
      <xdr:row>15</xdr:row>
      <xdr:rowOff>0</xdr:rowOff>
    </xdr:to>
    <xdr:sp macro="" textlink="">
      <xdr:nvSpPr>
        <xdr:cNvPr id="5" name="テキスト ボックス 1">
          <a:extLst>
            <a:ext uri="{FF2B5EF4-FFF2-40B4-BE49-F238E27FC236}">
              <a16:creationId xmlns:a16="http://schemas.microsoft.com/office/drawing/2014/main" id="{97CED009-067B-47A0-9E3C-9A0B5A229014}"/>
            </a:ext>
          </a:extLst>
        </xdr:cNvPr>
        <xdr:cNvSpPr txBox="1">
          <a:spLocks noChangeArrowheads="1"/>
        </xdr:cNvSpPr>
      </xdr:nvSpPr>
      <xdr:spPr>
        <a:xfrm>
          <a:off x="3907790" y="3152775"/>
          <a:ext cx="795020" cy="152400"/>
        </a:xfrm>
        <a:prstGeom prst="rect">
          <a:avLst/>
        </a:prstGeom>
        <a:solidFill>
          <a:srgbClr val="FFFFFF">
            <a:alpha val="0"/>
          </a:srgbClr>
        </a:solidFill>
        <a:ln>
          <a:miter/>
        </a:ln>
      </xdr:spPr>
      <xdr:txBody>
        <a:bodyPr vertOverflow="clip" horzOverflow="overflow" wrap="square" lIns="20637" tIns="4762" rIns="4762" bIns="4762" anchor="ctr" upright="1"/>
        <a:lstStyle/>
        <a:p>
          <a:pPr algn="l">
            <a:lnSpc>
              <a:spcPts val="1125"/>
            </a:lnSpc>
          </a:pPr>
          <a:r>
            <a:rPr lang="ja-JP" altLang="en-US" sz="9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（単価入力）</a:t>
          </a:r>
        </a:p>
      </xdr:txBody>
    </xdr:sp>
    <xdr:clientData fPrintsWithSheet="0"/>
  </xdr:twoCellAnchor>
  <xdr:twoCellAnchor>
    <xdr:from>
      <xdr:col>18</xdr:col>
      <xdr:colOff>21590</xdr:colOff>
      <xdr:row>17</xdr:row>
      <xdr:rowOff>38100</xdr:rowOff>
    </xdr:from>
    <xdr:to>
      <xdr:col>22</xdr:col>
      <xdr:colOff>54610</xdr:colOff>
      <xdr:row>18</xdr:row>
      <xdr:rowOff>0</xdr:rowOff>
    </xdr:to>
    <xdr:sp macro="" textlink="">
      <xdr:nvSpPr>
        <xdr:cNvPr id="7" name="テキスト ボックス 4">
          <a:extLst>
            <a:ext uri="{FF2B5EF4-FFF2-40B4-BE49-F238E27FC236}">
              <a16:creationId xmlns:a16="http://schemas.microsoft.com/office/drawing/2014/main" id="{824AD5DD-6209-42C9-B5E6-62B207B49C29}"/>
            </a:ext>
          </a:extLst>
        </xdr:cNvPr>
        <xdr:cNvSpPr txBox="1">
          <a:spLocks noChangeArrowheads="1"/>
        </xdr:cNvSpPr>
      </xdr:nvSpPr>
      <xdr:spPr>
        <a:xfrm>
          <a:off x="3907790" y="3724275"/>
          <a:ext cx="795020" cy="152400"/>
        </a:xfrm>
        <a:prstGeom prst="rect">
          <a:avLst/>
        </a:prstGeom>
        <a:solidFill>
          <a:srgbClr val="FFFFFF">
            <a:alpha val="0"/>
          </a:srgbClr>
        </a:solidFill>
        <a:ln>
          <a:miter/>
        </a:ln>
      </xdr:spPr>
      <xdr:txBody>
        <a:bodyPr vertOverflow="clip" horzOverflow="overflow" wrap="square" lIns="20637" tIns="4762" rIns="4762" bIns="4762" anchor="ctr" upright="1"/>
        <a:lstStyle/>
        <a:p>
          <a:pPr algn="l">
            <a:lnSpc>
              <a:spcPts val="1125"/>
            </a:lnSpc>
          </a:pPr>
          <a:r>
            <a:rPr lang="ja-JP" altLang="en-US" sz="9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（単価入力）</a:t>
          </a:r>
        </a:p>
      </xdr:txBody>
    </xdr:sp>
    <xdr:clientData fPrintsWithSheet="0"/>
  </xdr:twoCellAnchor>
  <xdr:twoCellAnchor>
    <xdr:from>
      <xdr:col>18</xdr:col>
      <xdr:colOff>21590</xdr:colOff>
      <xdr:row>20</xdr:row>
      <xdr:rowOff>38100</xdr:rowOff>
    </xdr:from>
    <xdr:to>
      <xdr:col>22</xdr:col>
      <xdr:colOff>54610</xdr:colOff>
      <xdr:row>21</xdr:row>
      <xdr:rowOff>0</xdr:rowOff>
    </xdr:to>
    <xdr:sp macro="" textlink="">
      <xdr:nvSpPr>
        <xdr:cNvPr id="8" name="テキスト ボックス 1">
          <a:extLst>
            <a:ext uri="{FF2B5EF4-FFF2-40B4-BE49-F238E27FC236}">
              <a16:creationId xmlns:a16="http://schemas.microsoft.com/office/drawing/2014/main" id="{3A4BF318-25BB-4C9E-9A1D-771FA95D7EC8}"/>
            </a:ext>
          </a:extLst>
        </xdr:cNvPr>
        <xdr:cNvSpPr txBox="1">
          <a:spLocks noChangeArrowheads="1"/>
        </xdr:cNvSpPr>
      </xdr:nvSpPr>
      <xdr:spPr>
        <a:xfrm>
          <a:off x="3907790" y="4295775"/>
          <a:ext cx="795020" cy="152400"/>
        </a:xfrm>
        <a:prstGeom prst="rect">
          <a:avLst/>
        </a:prstGeom>
        <a:solidFill>
          <a:srgbClr val="FFFFFF">
            <a:alpha val="0"/>
          </a:srgbClr>
        </a:solidFill>
        <a:ln>
          <a:miter/>
        </a:ln>
      </xdr:spPr>
      <xdr:txBody>
        <a:bodyPr vertOverflow="clip" horzOverflow="overflow" wrap="square" lIns="20637" tIns="4762" rIns="4762" bIns="4762" anchor="ctr" upright="1"/>
        <a:lstStyle/>
        <a:p>
          <a:pPr algn="l">
            <a:lnSpc>
              <a:spcPts val="1125"/>
            </a:lnSpc>
          </a:pPr>
          <a:r>
            <a:rPr lang="ja-JP" altLang="en-US" sz="9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（単価入力）</a:t>
          </a:r>
        </a:p>
      </xdr:txBody>
    </xdr:sp>
    <xdr:clientData fPrintsWithSheet="0"/>
  </xdr:twoCellAnchor>
  <xdr:twoCellAnchor>
    <xdr:from>
      <xdr:col>18</xdr:col>
      <xdr:colOff>21590</xdr:colOff>
      <xdr:row>23</xdr:row>
      <xdr:rowOff>38100</xdr:rowOff>
    </xdr:from>
    <xdr:to>
      <xdr:col>22</xdr:col>
      <xdr:colOff>54610</xdr:colOff>
      <xdr:row>24</xdr:row>
      <xdr:rowOff>0</xdr:rowOff>
    </xdr:to>
    <xdr:sp macro="" textlink="">
      <xdr:nvSpPr>
        <xdr:cNvPr id="9" name="テキスト ボックス 1">
          <a:extLst>
            <a:ext uri="{FF2B5EF4-FFF2-40B4-BE49-F238E27FC236}">
              <a16:creationId xmlns:a16="http://schemas.microsoft.com/office/drawing/2014/main" id="{1DF80F45-FF2D-48B9-91B8-CD692CF3E1B2}"/>
            </a:ext>
          </a:extLst>
        </xdr:cNvPr>
        <xdr:cNvSpPr txBox="1">
          <a:spLocks noChangeArrowheads="1"/>
        </xdr:cNvSpPr>
      </xdr:nvSpPr>
      <xdr:spPr>
        <a:xfrm>
          <a:off x="3907790" y="4867275"/>
          <a:ext cx="795020" cy="152400"/>
        </a:xfrm>
        <a:prstGeom prst="rect">
          <a:avLst/>
        </a:prstGeom>
        <a:solidFill>
          <a:srgbClr val="FFFFFF">
            <a:alpha val="0"/>
          </a:srgbClr>
        </a:solidFill>
        <a:ln>
          <a:miter/>
        </a:ln>
      </xdr:spPr>
      <xdr:txBody>
        <a:bodyPr vertOverflow="clip" horzOverflow="overflow" wrap="square" lIns="20637" tIns="4762" rIns="4762" bIns="4762" anchor="ctr" upright="1"/>
        <a:lstStyle/>
        <a:p>
          <a:pPr algn="l">
            <a:lnSpc>
              <a:spcPts val="1125"/>
            </a:lnSpc>
          </a:pPr>
          <a:r>
            <a:rPr lang="ja-JP" altLang="en-US" sz="9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（単価入力）</a:t>
          </a:r>
        </a:p>
      </xdr:txBody>
    </xdr:sp>
    <xdr:clientData fPrintsWithSheet="0"/>
  </xdr:twoCellAnchor>
  <xdr:twoCellAnchor>
    <xdr:from>
      <xdr:col>18</xdr:col>
      <xdr:colOff>21590</xdr:colOff>
      <xdr:row>26</xdr:row>
      <xdr:rowOff>38100</xdr:rowOff>
    </xdr:from>
    <xdr:to>
      <xdr:col>22</xdr:col>
      <xdr:colOff>54610</xdr:colOff>
      <xdr:row>27</xdr:row>
      <xdr:rowOff>0</xdr:rowOff>
    </xdr:to>
    <xdr:sp macro="" textlink="">
      <xdr:nvSpPr>
        <xdr:cNvPr id="10" name="テキスト ボックス 1">
          <a:extLst>
            <a:ext uri="{FF2B5EF4-FFF2-40B4-BE49-F238E27FC236}">
              <a16:creationId xmlns:a16="http://schemas.microsoft.com/office/drawing/2014/main" id="{252C8AA8-D82C-4685-9117-CB0B199B6FAB}"/>
            </a:ext>
          </a:extLst>
        </xdr:cNvPr>
        <xdr:cNvSpPr txBox="1">
          <a:spLocks noChangeArrowheads="1"/>
        </xdr:cNvSpPr>
      </xdr:nvSpPr>
      <xdr:spPr>
        <a:xfrm>
          <a:off x="3907790" y="5438775"/>
          <a:ext cx="795020" cy="152400"/>
        </a:xfrm>
        <a:prstGeom prst="rect">
          <a:avLst/>
        </a:prstGeom>
        <a:solidFill>
          <a:srgbClr val="FFFFFF">
            <a:alpha val="0"/>
          </a:srgbClr>
        </a:solidFill>
        <a:ln>
          <a:miter/>
        </a:ln>
      </xdr:spPr>
      <xdr:txBody>
        <a:bodyPr vertOverflow="clip" horzOverflow="overflow" wrap="square" lIns="20637" tIns="4762" rIns="4762" bIns="4762" anchor="ctr" upright="1"/>
        <a:lstStyle/>
        <a:p>
          <a:pPr algn="l">
            <a:lnSpc>
              <a:spcPts val="1125"/>
            </a:lnSpc>
          </a:pPr>
          <a:r>
            <a:rPr lang="ja-JP" altLang="en-US" sz="9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（単価入力）</a:t>
          </a:r>
        </a:p>
      </xdr:txBody>
    </xdr:sp>
    <xdr:clientData fPrintsWithSheet="0"/>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10.18.7.51\share\&#30142;&#30149;&#23550;&#31574;&#65288;2023.7&#65289;\E&#12539;06&#12539;01_&#20104;&#38450;&#25509;&#31278;\&#9679;E&#12539;06&#12539;03_&#24195;&#22495;&#20104;&#38450;&#25509;&#31278;&#20107;&#26989;\&#9675;&#27096;&#24335;&#65288;&#32654;&#12398;&#22269;&#12354;&#12365;&#12383;&#12493;&#12483;&#12488;&#25522;&#36617;&#29992;&#65289;\&#9675;&#27161;&#28310;&#27096;&#24335;&#65298;&#12539;&#65299;(&#23455;&#26045;&#22577;&#21578;&#26360;&#20860;&#35531;&#27714;&#26360;)&#65288;&#24120;&#12395;&#26368;&#26032;&#65289;\&#27161;&#28310;&#27096;&#24335;&#65298;(070401&#25913;&#35330;)&#12288;&#31179;&#30000;&#30476;&#24195;&#22495;&#20104;&#38450;&#25509;&#31278;%20&#23455;&#26045;&#22577;&#21578;&#26360;%20&#20860;%20&#35531;&#27714;&#26360;&#65288;B&#65289;.xlsx" TargetMode="External"/><Relationship Id="rId1" Type="http://schemas.openxmlformats.org/officeDocument/2006/relationships/externalLinkPath" Target="&#27161;&#28310;&#27096;&#24335;&#65298;(070401&#25913;&#35330;)&#12288;&#31179;&#30000;&#30476;&#24195;&#22495;&#20104;&#38450;&#25509;&#31278;%20&#23455;&#26045;&#22577;&#21578;&#26360;%20&#20860;%20&#35531;&#27714;&#26360;&#65288;B&#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実施報告書兼請求書(記入しないこと)"/>
      <sheetName val="委託料一覧"/>
    </sheetNames>
    <sheetDataSet>
      <sheetData sheetId="0"/>
      <sheetData sheetId="1">
        <row r="3">
          <cell r="BB3">
            <v>54</v>
          </cell>
          <cell r="BZ3">
            <v>78</v>
          </cell>
        </row>
        <row r="6">
          <cell r="A6" t="str">
            <v/>
          </cell>
          <cell r="B6" t="str">
            <v/>
          </cell>
          <cell r="C6" t="str">
            <v/>
          </cell>
          <cell r="D6" t="str">
            <v/>
          </cell>
          <cell r="E6" t="str">
            <v/>
          </cell>
          <cell r="F6"/>
          <cell r="G6"/>
          <cell r="H6"/>
          <cell r="I6"/>
          <cell r="J6"/>
          <cell r="K6"/>
          <cell r="L6"/>
          <cell r="M6"/>
          <cell r="N6"/>
          <cell r="O6"/>
          <cell r="P6"/>
          <cell r="Q6"/>
          <cell r="R6"/>
          <cell r="S6"/>
          <cell r="T6"/>
          <cell r="U6"/>
          <cell r="V6"/>
          <cell r="W6"/>
          <cell r="X6"/>
          <cell r="Y6"/>
          <cell r="Z6"/>
          <cell r="AA6"/>
          <cell r="AB6"/>
          <cell r="AC6"/>
          <cell r="AD6"/>
          <cell r="AE6"/>
          <cell r="AF6"/>
          <cell r="AG6"/>
          <cell r="AH6"/>
          <cell r="AI6"/>
          <cell r="AJ6"/>
          <cell r="AK6"/>
          <cell r="AL6"/>
          <cell r="AM6"/>
          <cell r="AN6"/>
          <cell r="AO6"/>
          <cell r="AP6"/>
          <cell r="AQ6"/>
          <cell r="AR6"/>
          <cell r="AS6"/>
          <cell r="AT6"/>
          <cell r="AU6"/>
          <cell r="AV6"/>
          <cell r="AW6"/>
          <cell r="AX6"/>
          <cell r="AY6"/>
          <cell r="AZ6"/>
          <cell r="BA6"/>
          <cell r="BB6"/>
          <cell r="BC6"/>
          <cell r="BD6"/>
          <cell r="BE6"/>
          <cell r="BF6"/>
          <cell r="BG6"/>
          <cell r="BH6"/>
          <cell r="BI6"/>
          <cell r="BJ6"/>
          <cell r="BK6"/>
          <cell r="BL6"/>
          <cell r="BM6"/>
          <cell r="BN6"/>
          <cell r="BO6"/>
          <cell r="BP6"/>
          <cell r="BQ6"/>
          <cell r="BR6"/>
          <cell r="BS6"/>
          <cell r="BT6"/>
          <cell r="BU6"/>
          <cell r="BV6"/>
          <cell r="BW6"/>
          <cell r="BX6"/>
          <cell r="BY6"/>
          <cell r="BZ6"/>
          <cell r="CA6"/>
        </row>
        <row r="7">
          <cell r="A7" t="str">
            <v>秋田市長　様　
【市内】</v>
          </cell>
          <cell r="B7" t="str">
            <v>秋田市保健所　健康管理課</v>
          </cell>
          <cell r="C7" t="str">
            <v>010-0976</v>
          </cell>
          <cell r="D7" t="str">
            <v>秋田市八橋南一丁目８－３</v>
          </cell>
          <cell r="E7" t="str">
            <v>018-883-1179</v>
          </cell>
          <cell r="F7"/>
          <cell r="G7"/>
          <cell r="H7"/>
          <cell r="I7"/>
          <cell r="J7"/>
          <cell r="K7"/>
          <cell r="L7"/>
          <cell r="M7"/>
          <cell r="N7"/>
          <cell r="O7"/>
          <cell r="P7"/>
          <cell r="Q7"/>
          <cell r="R7"/>
          <cell r="S7"/>
          <cell r="T7"/>
          <cell r="U7"/>
          <cell r="V7"/>
          <cell r="W7"/>
          <cell r="X7"/>
          <cell r="Y7"/>
          <cell r="Z7"/>
          <cell r="AA7"/>
          <cell r="AB7"/>
          <cell r="AC7"/>
          <cell r="AD7"/>
          <cell r="AE7"/>
          <cell r="AF7"/>
          <cell r="AG7"/>
          <cell r="AH7"/>
          <cell r="AI7"/>
          <cell r="AJ7"/>
          <cell r="AK7"/>
          <cell r="AL7"/>
          <cell r="AM7"/>
          <cell r="AN7"/>
          <cell r="AO7"/>
          <cell r="AP7"/>
          <cell r="AQ7"/>
          <cell r="AR7"/>
          <cell r="AS7"/>
          <cell r="AT7"/>
          <cell r="AU7"/>
          <cell r="AV7"/>
          <cell r="AW7"/>
          <cell r="AX7"/>
          <cell r="AY7"/>
          <cell r="AZ7"/>
          <cell r="BA7"/>
          <cell r="BB7" t="str">
            <v>非課税世帯</v>
          </cell>
          <cell r="BC7">
            <v>3291</v>
          </cell>
          <cell r="BD7" t="str">
            <v>課税世帯</v>
          </cell>
          <cell r="BE7">
            <v>2691</v>
          </cell>
          <cell r="BF7" t="str">
            <v>非課税世帯</v>
          </cell>
          <cell r="BG7">
            <v>6350</v>
          </cell>
          <cell r="BH7" t="str">
            <v>課税世帯</v>
          </cell>
          <cell r="BI7">
            <v>5350</v>
          </cell>
          <cell r="BJ7" t="str">
            <v>非課税世帯</v>
          </cell>
          <cell r="BK7">
            <v>12741</v>
          </cell>
          <cell r="BL7" t="str">
            <v>課税世帯</v>
          </cell>
          <cell r="BM7">
            <v>11741</v>
          </cell>
          <cell r="BN7" t="str">
            <v>非課税世帯</v>
          </cell>
          <cell r="BO7">
            <v>11000</v>
          </cell>
          <cell r="BP7" t="str">
            <v>課税世帯</v>
          </cell>
          <cell r="BQ7">
            <v>10000</v>
          </cell>
          <cell r="BR7" t="str">
            <v>非課税世帯</v>
          </cell>
          <cell r="BS7">
            <v>5000</v>
          </cell>
          <cell r="BT7" t="str">
            <v>課税世帯</v>
          </cell>
          <cell r="BU7">
            <v>4000</v>
          </cell>
          <cell r="BV7"/>
          <cell r="BW7"/>
          <cell r="BX7" t="str">
            <v>無し</v>
          </cell>
          <cell r="BY7"/>
          <cell r="BZ7" t="str">
            <v>秋田市内の医療機関　インフルエンザの実施期間は10月～2月
秋田市内の医療機関　新型コロナウイルス感染症の実施期間10月～3月</v>
          </cell>
          <cell r="CA7" t="str">
            <v>・接種料金は、医療機関が設定する接種料金（ただし、生活保護受給者の料金は、インフルエンザ（高齢者）は5,291円、高齢者用肺炎球菌は8,850円、新型コロナウイルス感染症は15,741円、帯状疱疹（組換え）は21,791円、帯状疱疹（生）8,591が上限）
・請求書の日付けは空欄で２枚提出(押印は不要。ただし、欄外に発行責任者（理事長や院長等の医療機関内において権限の委任を受けた役職員）の職名・氏名、担当者（請求に関する事務を担当する者）の職名・氏名および連絡先（医療機関の代表番号や直通番号等）を記載すること。）
※ｲﾝﾌﾙｴﾝｻﾞ、肺炎球菌、新型コロナウイルス感染症、帯状疱疹のいずれも、接種料金が委託料に満たない場合はその金額を委託料として請求してください。</v>
          </cell>
        </row>
        <row r="8">
          <cell r="A8" t="str">
            <v>秋田市長　様　
【市外（県内に限る）】</v>
          </cell>
          <cell r="B8" t="str">
            <v>秋田市保健所　健康管理課</v>
          </cell>
          <cell r="C8" t="str">
            <v>010-0976</v>
          </cell>
          <cell r="D8" t="str">
            <v>秋田市八橋南一丁目８－３</v>
          </cell>
          <cell r="E8" t="str">
            <v>018-883-1179</v>
          </cell>
          <cell r="F8"/>
          <cell r="G8"/>
          <cell r="H8"/>
          <cell r="I8"/>
          <cell r="J8"/>
          <cell r="K8"/>
          <cell r="L8"/>
          <cell r="M8"/>
          <cell r="N8"/>
          <cell r="O8"/>
          <cell r="P8"/>
          <cell r="Q8"/>
          <cell r="R8"/>
          <cell r="S8"/>
          <cell r="T8"/>
          <cell r="U8"/>
          <cell r="V8"/>
          <cell r="W8"/>
          <cell r="X8"/>
          <cell r="Y8"/>
          <cell r="Z8"/>
          <cell r="AA8"/>
          <cell r="AB8"/>
          <cell r="AC8"/>
          <cell r="AD8"/>
          <cell r="AE8"/>
          <cell r="AF8"/>
          <cell r="AG8"/>
          <cell r="AH8"/>
          <cell r="AI8"/>
          <cell r="AJ8"/>
          <cell r="AK8"/>
          <cell r="AL8"/>
          <cell r="AM8"/>
          <cell r="AN8"/>
          <cell r="AO8"/>
          <cell r="AP8"/>
          <cell r="AQ8"/>
          <cell r="AR8"/>
          <cell r="AS8"/>
          <cell r="AT8"/>
          <cell r="AU8"/>
          <cell r="AV8"/>
          <cell r="AW8"/>
          <cell r="AX8"/>
          <cell r="AY8"/>
          <cell r="AZ8"/>
          <cell r="BA8"/>
          <cell r="BB8" t="str">
            <v>非課税世帯</v>
          </cell>
          <cell r="BC8">
            <v>3291</v>
          </cell>
          <cell r="BD8" t="str">
            <v>課税世帯</v>
          </cell>
          <cell r="BE8">
            <v>2691</v>
          </cell>
          <cell r="BF8" t="str">
            <v>非課税世帯</v>
          </cell>
          <cell r="BG8">
            <v>6350</v>
          </cell>
          <cell r="BH8" t="str">
            <v>課税世帯</v>
          </cell>
          <cell r="BI8">
            <v>5350</v>
          </cell>
          <cell r="BJ8" t="str">
            <v>非課税世帯</v>
          </cell>
          <cell r="BK8">
            <v>12741</v>
          </cell>
          <cell r="BL8" t="str">
            <v>課税世帯</v>
          </cell>
          <cell r="BM8">
            <v>11741</v>
          </cell>
          <cell r="BN8" t="str">
            <v>非課税世帯</v>
          </cell>
          <cell r="BO8">
            <v>11000</v>
          </cell>
          <cell r="BP8" t="str">
            <v>課税世帯</v>
          </cell>
          <cell r="BQ8">
            <v>10000</v>
          </cell>
          <cell r="BR8" t="str">
            <v>非課税世帯</v>
          </cell>
          <cell r="BS8">
            <v>5000</v>
          </cell>
          <cell r="BT8" t="str">
            <v>課税世帯</v>
          </cell>
          <cell r="BU8">
            <v>4000</v>
          </cell>
          <cell r="BV8"/>
          <cell r="BW8"/>
          <cell r="BX8" t="str">
            <v>無し</v>
          </cell>
          <cell r="BY8"/>
          <cell r="BZ8" t="str">
            <v>秋田市以外の医療機関　インフルエンザの実施期間は10月～2月
秋田市以外の医療機関　新型コロナウイルス感染症の実施期間10月～3月</v>
          </cell>
          <cell r="CA8" t="str">
            <v>・接種料金は、医療機関が設定する接種料金（ただし、生活保護受給者の料金は、インフルエンザ（高齢者）は5,291円、高齢者用肺炎球菌は8,850円、新型コロナウイルス感染症は15,741円、帯状疱疹（組換え）は21,791円、帯状疱疹（生）8,591が上限）
・請求書の日付けは空欄で２枚提出(押印は不要。ただし、欄外に発行責任者（理事長や院長等の医療機関内において権限の委任を受けた役職員）の職名・氏名、担当者（請求に関する事務を担当する者）の職名・氏名および連絡先（医療機関の代表番号や直通番号等）を記載すること。）
※ｲﾝﾌﾙｴﾝｻﾞ、肺炎球菌、新型コロナウイルス感染症、帯状疱疹のいずれも、接種料金が委託料に満たない場合はその金額を委託料として請求してください。</v>
          </cell>
        </row>
        <row r="9">
          <cell r="A9" t="str">
            <v>能代市長　様</v>
          </cell>
          <cell r="B9" t="str">
            <v>健康づくり課</v>
          </cell>
          <cell r="C9" t="str">
            <v>016-0157</v>
          </cell>
          <cell r="D9" t="str">
            <v>能代市字腹鞁ノ沢１９－３</v>
          </cell>
          <cell r="E9" t="str">
            <v>0185-58-2838</v>
          </cell>
          <cell r="F9"/>
          <cell r="G9"/>
          <cell r="H9"/>
          <cell r="I9"/>
          <cell r="J9"/>
          <cell r="K9"/>
          <cell r="L9"/>
          <cell r="M9"/>
          <cell r="N9"/>
          <cell r="O9"/>
          <cell r="P9"/>
          <cell r="Q9"/>
          <cell r="R9"/>
          <cell r="S9"/>
          <cell r="T9"/>
          <cell r="U9"/>
          <cell r="V9"/>
          <cell r="W9"/>
          <cell r="X9"/>
          <cell r="Y9"/>
          <cell r="Z9"/>
          <cell r="AA9"/>
          <cell r="AB9"/>
          <cell r="AC9"/>
          <cell r="AD9"/>
          <cell r="AE9"/>
          <cell r="AF9"/>
          <cell r="AG9"/>
          <cell r="AH9"/>
          <cell r="AI9"/>
          <cell r="AJ9"/>
          <cell r="AK9"/>
          <cell r="AL9"/>
          <cell r="AM9"/>
          <cell r="AN9"/>
          <cell r="AO9"/>
          <cell r="AP9"/>
          <cell r="AQ9"/>
          <cell r="AR9"/>
          <cell r="AS9"/>
          <cell r="AT9"/>
          <cell r="AU9"/>
          <cell r="AV9"/>
          <cell r="AW9"/>
          <cell r="AX9"/>
          <cell r="AY9"/>
          <cell r="AZ9"/>
          <cell r="BA9"/>
          <cell r="BB9"/>
          <cell r="BC9"/>
          <cell r="BD9" t="str">
            <v>一般</v>
          </cell>
          <cell r="BE9">
            <v>1400</v>
          </cell>
          <cell r="BF9"/>
          <cell r="BG9"/>
          <cell r="BH9" t="str">
            <v>一般</v>
          </cell>
          <cell r="BI9">
            <v>4000</v>
          </cell>
          <cell r="BJ9"/>
          <cell r="BK9"/>
          <cell r="BL9" t="str">
            <v>未定</v>
          </cell>
          <cell r="BM9"/>
          <cell r="BN9"/>
          <cell r="BO9"/>
          <cell r="BP9" t="str">
            <v>一般</v>
          </cell>
          <cell r="BQ9">
            <v>10000</v>
          </cell>
          <cell r="BR9"/>
          <cell r="BS9"/>
          <cell r="BT9" t="str">
            <v>一般</v>
          </cell>
          <cell r="BU9">
            <v>5000</v>
          </cell>
          <cell r="BV9"/>
          <cell r="BW9"/>
          <cell r="BX9" t="str">
            <v>無し</v>
          </cell>
          <cell r="BY9"/>
          <cell r="BZ9" t="str">
            <v>インフルエンザ・コロナワクチンの実施期間は10月～2月</v>
          </cell>
          <cell r="CA9" t="str">
            <v>【インフルエンザ（高齢者）・高齢者用肺炎球菌・コロナワクチン・帯状疱疹】生保受給者は全額助成。接種料金が委託料に満たない場合はその金額</v>
          </cell>
        </row>
        <row r="10">
          <cell r="A10" t="str">
            <v>横手市長　様</v>
          </cell>
          <cell r="B10" t="str">
            <v>市民福祉部　健康推進課</v>
          </cell>
          <cell r="C10" t="str">
            <v>013-0044</v>
          </cell>
          <cell r="D10" t="str">
            <v>横手市横山町１－１</v>
          </cell>
          <cell r="E10" t="str">
            <v>0182-33-9600</v>
          </cell>
          <cell r="F10"/>
          <cell r="G10"/>
          <cell r="H10"/>
          <cell r="I10"/>
          <cell r="J10"/>
          <cell r="K10"/>
          <cell r="L10"/>
          <cell r="M10"/>
          <cell r="N10"/>
          <cell r="O10"/>
          <cell r="P10"/>
          <cell r="Q10"/>
          <cell r="R10"/>
          <cell r="S10"/>
          <cell r="T10"/>
          <cell r="U10"/>
          <cell r="V10"/>
          <cell r="W10"/>
          <cell r="X10"/>
          <cell r="Y10"/>
          <cell r="Z10"/>
          <cell r="AA10"/>
          <cell r="AB10"/>
          <cell r="AC10"/>
          <cell r="AD10"/>
          <cell r="AE10"/>
          <cell r="AF10"/>
          <cell r="AG10"/>
          <cell r="AH10"/>
          <cell r="AI10"/>
          <cell r="AJ10"/>
          <cell r="AK10"/>
          <cell r="AL10"/>
          <cell r="AM10"/>
          <cell r="AN10"/>
          <cell r="AO10"/>
          <cell r="AP10"/>
          <cell r="AQ10"/>
          <cell r="AR10"/>
          <cell r="AS10"/>
          <cell r="AT10"/>
          <cell r="AU10"/>
          <cell r="AV10"/>
          <cell r="AW10"/>
          <cell r="AX10"/>
          <cell r="AY10"/>
          <cell r="AZ10"/>
          <cell r="BA10"/>
          <cell r="BB10"/>
          <cell r="BC10"/>
          <cell r="BD10" t="str">
            <v>一般</v>
          </cell>
          <cell r="BE10">
            <v>1000</v>
          </cell>
          <cell r="BF10"/>
          <cell r="BG10"/>
          <cell r="BH10" t="str">
            <v>一般</v>
          </cell>
          <cell r="BI10">
            <v>3000</v>
          </cell>
          <cell r="BJ10"/>
          <cell r="BK10"/>
          <cell r="BL10" t="str">
            <v>未定</v>
          </cell>
          <cell r="BM10"/>
          <cell r="BN10"/>
          <cell r="BO10"/>
          <cell r="BP10" t="str">
            <v>一般</v>
          </cell>
          <cell r="BQ10">
            <v>10000</v>
          </cell>
          <cell r="BR10"/>
          <cell r="BS10"/>
          <cell r="BT10" t="str">
            <v>一般</v>
          </cell>
          <cell r="BU10">
            <v>4000</v>
          </cell>
          <cell r="BV10"/>
          <cell r="BW10"/>
          <cell r="BX10" t="str">
            <v>無し</v>
          </cell>
          <cell r="BY10"/>
          <cell r="BZ10" t="str">
            <v>インフルエンザ及び新型コロナウイルス感染症の実施期間は10月～2月</v>
          </cell>
          <cell r="CA10" t="str">
            <v>【インフルエンザ（高齢者）・高齢者用肺炎球菌・新型コロナウイルス感染症・帯状疱疹】 生活保護受給者は全額助成。押印を省略する場合、余白に「発行責任者職名・氏名、発行担当者職名・氏名、連絡先電話番号」を記載すること。</v>
          </cell>
        </row>
        <row r="11">
          <cell r="A11" t="str">
            <v>大館市長　様</v>
          </cell>
          <cell r="B11" t="str">
            <v>福祉部　健康課　健康企画係</v>
          </cell>
          <cell r="C11" t="str">
            <v>017-0897</v>
          </cell>
          <cell r="D11" t="str">
            <v>大館市字三ノ丸５５</v>
          </cell>
          <cell r="E11" t="str">
            <v>0186-42-9055</v>
          </cell>
          <cell r="F11"/>
          <cell r="G11"/>
          <cell r="H11"/>
          <cell r="I11"/>
          <cell r="J11"/>
          <cell r="K11"/>
          <cell r="L11"/>
          <cell r="M11"/>
          <cell r="N11"/>
          <cell r="O11"/>
          <cell r="P11"/>
          <cell r="Q11"/>
          <cell r="R11"/>
          <cell r="S11"/>
          <cell r="T11"/>
          <cell r="U11"/>
          <cell r="V11"/>
          <cell r="W11"/>
          <cell r="X11"/>
          <cell r="Y11"/>
          <cell r="Z11"/>
          <cell r="AA11"/>
          <cell r="AB11"/>
          <cell r="AC11"/>
          <cell r="AD11"/>
          <cell r="AE11"/>
          <cell r="AF11"/>
          <cell r="AG11"/>
          <cell r="AH11"/>
          <cell r="AI11"/>
          <cell r="AJ11"/>
          <cell r="AK11"/>
          <cell r="AL11"/>
          <cell r="AM11"/>
          <cell r="AN11"/>
          <cell r="AO11"/>
          <cell r="AP11"/>
          <cell r="AQ11"/>
          <cell r="AR11"/>
          <cell r="AS11"/>
          <cell r="AT11"/>
          <cell r="AU11"/>
          <cell r="AV11"/>
          <cell r="AW11"/>
          <cell r="AX11"/>
          <cell r="AY11"/>
          <cell r="AZ11"/>
          <cell r="BA11"/>
          <cell r="BB11"/>
          <cell r="BC11"/>
          <cell r="BD11" t="str">
            <v>一般</v>
          </cell>
          <cell r="BE11">
            <v>1000</v>
          </cell>
          <cell r="BF11"/>
          <cell r="BG11"/>
          <cell r="BH11" t="str">
            <v>一般</v>
          </cell>
          <cell r="BI11">
            <v>3000</v>
          </cell>
          <cell r="BJ11"/>
          <cell r="BK11"/>
          <cell r="BL11" t="str">
            <v>未定</v>
          </cell>
          <cell r="BM11"/>
          <cell r="BN11"/>
          <cell r="BO11"/>
          <cell r="BP11" t="str">
            <v>一般</v>
          </cell>
          <cell r="BQ11">
            <v>10000</v>
          </cell>
          <cell r="BR11"/>
          <cell r="BS11"/>
          <cell r="BT11" t="str">
            <v>一般</v>
          </cell>
          <cell r="BU11">
            <v>5000</v>
          </cell>
          <cell r="BV11"/>
          <cell r="BW11"/>
          <cell r="BX11" t="str">
            <v>無し</v>
          </cell>
          <cell r="BY11"/>
          <cell r="BZ11" t="str">
            <v>インフルエンザの実施期間は10月～2月
新型コロナの実施期間は10月～3月</v>
          </cell>
          <cell r="CA11" t="str">
            <v>【インフルエンザ（高齢者）・高齢者用肺炎球菌・新型コロナ】  生活保護受給世帯は全額助成。接種料が委託料に満たない場合はその金額。予診料の設定はなし。請求書は、Ａ類疾病と分けて種類ごとの提出とする。実施報告書兼請求書は押印必要なし。</v>
          </cell>
        </row>
        <row r="12">
          <cell r="A12" t="str">
            <v>男鹿市長　様</v>
          </cell>
          <cell r="B12" t="str">
            <v>子育て健康課 健康推進班</v>
          </cell>
          <cell r="C12" t="str">
            <v>010-0595</v>
          </cell>
          <cell r="D12" t="str">
            <v>男鹿市船川港船川字泉台６６番地１</v>
          </cell>
          <cell r="E12" t="str">
            <v>0185-24-3400</v>
          </cell>
          <cell r="F12"/>
          <cell r="G12"/>
          <cell r="H12"/>
          <cell r="I12"/>
          <cell r="J12"/>
          <cell r="K12"/>
          <cell r="L12"/>
          <cell r="M12"/>
          <cell r="N12"/>
          <cell r="O12"/>
          <cell r="P12"/>
          <cell r="Q12"/>
          <cell r="R12"/>
          <cell r="S12"/>
          <cell r="T12"/>
          <cell r="U12"/>
          <cell r="V12"/>
          <cell r="W12"/>
          <cell r="X12"/>
          <cell r="Y12"/>
          <cell r="Z12"/>
          <cell r="AA12"/>
          <cell r="AB12"/>
          <cell r="AC12"/>
          <cell r="AD12"/>
          <cell r="AE12"/>
          <cell r="AF12"/>
          <cell r="AG12"/>
          <cell r="AH12"/>
          <cell r="AI12"/>
          <cell r="AJ12"/>
          <cell r="AK12"/>
          <cell r="AL12"/>
          <cell r="AM12"/>
          <cell r="AN12"/>
          <cell r="AO12"/>
          <cell r="AP12"/>
          <cell r="AQ12"/>
          <cell r="AR12"/>
          <cell r="AS12"/>
          <cell r="AT12"/>
          <cell r="AU12"/>
          <cell r="AV12"/>
          <cell r="AW12"/>
          <cell r="AX12"/>
          <cell r="AY12"/>
          <cell r="AZ12"/>
          <cell r="BA12"/>
          <cell r="BB12"/>
          <cell r="BC12"/>
          <cell r="BD12" t="str">
            <v>一般</v>
          </cell>
          <cell r="BE12">
            <v>1500</v>
          </cell>
          <cell r="BF12"/>
          <cell r="BG12"/>
          <cell r="BH12" t="str">
            <v>一般</v>
          </cell>
          <cell r="BI12">
            <v>3000</v>
          </cell>
          <cell r="BJ12"/>
          <cell r="BK12"/>
          <cell r="BL12" t="str">
            <v>未定</v>
          </cell>
          <cell r="BM12"/>
          <cell r="BN12"/>
          <cell r="BO12"/>
          <cell r="BP12" t="str">
            <v>一般</v>
          </cell>
          <cell r="BQ12">
            <v>10000</v>
          </cell>
          <cell r="BR12"/>
          <cell r="BS12"/>
          <cell r="BT12" t="str">
            <v>一般</v>
          </cell>
          <cell r="BU12">
            <v>5000</v>
          </cell>
          <cell r="BV12"/>
          <cell r="BW12"/>
          <cell r="BX12" t="str">
            <v>無し</v>
          </cell>
          <cell r="BY12"/>
          <cell r="BZ12" t="str">
            <v>インフルエンザの実施期間は10月～2月
新型コロナウイルス感染症の実施期間は10月～2月</v>
          </cell>
          <cell r="CA12" t="str">
            <v>【インフルエンザ（高齢者）・高齢者用肺炎球菌・新型コロナウイルス感染症・帯状疱疹】生活保護市全額補助
押印を省略する場合、余白に「発行責任者職名・氏名、担当者職名・氏名及び連絡先電話番号」を記載すること。</v>
          </cell>
        </row>
        <row r="13">
          <cell r="A13" t="str">
            <v>湯沢市長　様</v>
          </cell>
          <cell r="B13" t="str">
            <v>健康対策課</v>
          </cell>
          <cell r="C13" t="str">
            <v>012-8501</v>
          </cell>
          <cell r="D13" t="str">
            <v>湯沢市佐竹町１－１</v>
          </cell>
          <cell r="E13" t="str">
            <v>0183-73-2124</v>
          </cell>
          <cell r="F13"/>
          <cell r="G13"/>
          <cell r="H13"/>
          <cell r="I13"/>
          <cell r="J13"/>
          <cell r="K13"/>
          <cell r="L13"/>
          <cell r="M13"/>
          <cell r="N13"/>
          <cell r="O13"/>
          <cell r="P13"/>
          <cell r="Q13"/>
          <cell r="R13"/>
          <cell r="S13"/>
          <cell r="T13"/>
          <cell r="U13"/>
          <cell r="V13"/>
          <cell r="W13"/>
          <cell r="X13"/>
          <cell r="Y13"/>
          <cell r="Z13"/>
          <cell r="AA13"/>
          <cell r="AB13"/>
          <cell r="AC13"/>
          <cell r="AD13"/>
          <cell r="AE13"/>
          <cell r="AF13"/>
          <cell r="AG13"/>
          <cell r="AH13"/>
          <cell r="AI13"/>
          <cell r="AJ13"/>
          <cell r="AK13"/>
          <cell r="AL13"/>
          <cell r="AM13"/>
          <cell r="AN13"/>
          <cell r="AO13"/>
          <cell r="AP13"/>
          <cell r="AQ13"/>
          <cell r="AR13"/>
          <cell r="AS13"/>
          <cell r="AT13"/>
          <cell r="AU13"/>
          <cell r="AV13"/>
          <cell r="AW13"/>
          <cell r="AX13"/>
          <cell r="AY13"/>
          <cell r="AZ13"/>
          <cell r="BA13"/>
          <cell r="BB13"/>
          <cell r="BC13"/>
          <cell r="BD13" t="str">
            <v>一般</v>
          </cell>
          <cell r="BE13">
            <v>1000</v>
          </cell>
          <cell r="BF13"/>
          <cell r="BG13"/>
          <cell r="BH13" t="str">
            <v>一般</v>
          </cell>
          <cell r="BI13">
            <v>3000</v>
          </cell>
          <cell r="BJ13"/>
          <cell r="BK13"/>
          <cell r="BL13" t="str">
            <v>未定</v>
          </cell>
          <cell r="BM13"/>
          <cell r="BN13"/>
          <cell r="BO13"/>
          <cell r="BP13" t="str">
            <v>一般</v>
          </cell>
          <cell r="BQ13">
            <v>10000</v>
          </cell>
          <cell r="BR13"/>
          <cell r="BS13"/>
          <cell r="BT13" t="str">
            <v>一般</v>
          </cell>
          <cell r="BU13">
            <v>4000</v>
          </cell>
          <cell r="BV13"/>
          <cell r="BW13"/>
          <cell r="BX13" t="str">
            <v>無し</v>
          </cell>
          <cell r="BY13"/>
          <cell r="BZ13" t="str">
            <v>インフルエンザの実施期間は10月～2月、新型コロナウイルスの実施期間は10月～3月</v>
          </cell>
          <cell r="CA13" t="str">
            <v>【インフルエンザ（高齢者）・高齢者用肺炎球菌・新型コロナウイルス・帯状疱疹】 生保は各医療機関接種料金全額。料金が委託料に満たない場合その金額。
医療法人に属する医療機関は法人の代表者名と法人印により請求
押印を省略する場合、余白に「発行責任者職名・氏名、担当者職名・氏名、連絡先電話番号」を記載すること。</v>
          </cell>
        </row>
        <row r="14">
          <cell r="A14" t="str">
            <v>鹿角市長　様</v>
          </cell>
          <cell r="B14" t="str">
            <v>すこやか子育て課</v>
          </cell>
          <cell r="C14" t="str">
            <v>018-5201</v>
          </cell>
          <cell r="D14" t="str">
            <v>鹿角市花輪字下花輪５０</v>
          </cell>
          <cell r="E14" t="str">
            <v>0186-30-0119</v>
          </cell>
          <cell r="F14"/>
          <cell r="G14"/>
          <cell r="H14"/>
          <cell r="I14"/>
          <cell r="J14"/>
          <cell r="K14"/>
          <cell r="L14"/>
          <cell r="M14"/>
          <cell r="N14"/>
          <cell r="O14"/>
          <cell r="P14"/>
          <cell r="Q14"/>
          <cell r="R14"/>
          <cell r="S14"/>
          <cell r="T14"/>
          <cell r="U14"/>
          <cell r="V14"/>
          <cell r="W14"/>
          <cell r="X14"/>
          <cell r="Y14"/>
          <cell r="Z14"/>
          <cell r="AA14"/>
          <cell r="AB14"/>
          <cell r="AC14"/>
          <cell r="AD14"/>
          <cell r="AE14"/>
          <cell r="AF14"/>
          <cell r="AG14"/>
          <cell r="AH14"/>
          <cell r="AI14"/>
          <cell r="AJ14"/>
          <cell r="AK14"/>
          <cell r="AL14"/>
          <cell r="AM14"/>
          <cell r="AN14"/>
          <cell r="AO14"/>
          <cell r="AP14"/>
          <cell r="AQ14"/>
          <cell r="AR14"/>
          <cell r="AS14"/>
          <cell r="AT14"/>
          <cell r="AU14"/>
          <cell r="AV14"/>
          <cell r="AW14"/>
          <cell r="AX14"/>
          <cell r="AY14"/>
          <cell r="AZ14"/>
          <cell r="BA14"/>
          <cell r="BB14"/>
          <cell r="BC14"/>
          <cell r="BD14" t="str">
            <v>一般</v>
          </cell>
          <cell r="BE14">
            <v>1500</v>
          </cell>
          <cell r="BF14"/>
          <cell r="BG14"/>
          <cell r="BH14" t="str">
            <v>一般</v>
          </cell>
          <cell r="BI14">
            <v>3000</v>
          </cell>
          <cell r="BJ14"/>
          <cell r="BK14"/>
          <cell r="BL14" t="str">
            <v>未定</v>
          </cell>
          <cell r="BM14"/>
          <cell r="BN14"/>
          <cell r="BO14"/>
          <cell r="BP14" t="str">
            <v>一般</v>
          </cell>
          <cell r="BQ14">
            <v>7000</v>
          </cell>
          <cell r="BR14"/>
          <cell r="BS14"/>
          <cell r="BT14" t="str">
            <v>一般</v>
          </cell>
          <cell r="BU14">
            <v>3000</v>
          </cell>
          <cell r="BV14"/>
          <cell r="BW14"/>
          <cell r="BX14" t="str">
            <v>無し</v>
          </cell>
          <cell r="BY14"/>
          <cell r="BZ14" t="str">
            <v>インフルエンザの実施期間は10月～2月
新型コロナウイルス感染症の実施期間は10月～３月</v>
          </cell>
          <cell r="CA14" t="str">
            <v>【インフルエンザ（高齢者）・高齢者用肺炎球菌・新型コロナウイルス感染症・帯状疱疹】 生活保護受給世帯は全額助成</v>
          </cell>
        </row>
        <row r="15">
          <cell r="A15" t="str">
            <v>由利本荘市長　様</v>
          </cell>
          <cell r="B15" t="str">
            <v>健康福祉部健康づくり課</v>
          </cell>
          <cell r="C15" t="str">
            <v>015-0872</v>
          </cell>
          <cell r="D15" t="str">
            <v>由利本荘市瓦谷地１</v>
          </cell>
          <cell r="E15" t="str">
            <v>0184-22-1834</v>
          </cell>
          <cell r="F15"/>
          <cell r="G15"/>
          <cell r="H15"/>
          <cell r="I15"/>
          <cell r="J15"/>
          <cell r="K15"/>
          <cell r="L15"/>
          <cell r="M15"/>
          <cell r="N15"/>
          <cell r="O15"/>
          <cell r="P15"/>
          <cell r="Q15"/>
          <cell r="R15"/>
          <cell r="S15"/>
          <cell r="T15"/>
          <cell r="U15"/>
          <cell r="V15"/>
          <cell r="W15"/>
          <cell r="X15"/>
          <cell r="Y15"/>
          <cell r="Z15"/>
          <cell r="AA15"/>
          <cell r="AB15"/>
          <cell r="AC15"/>
          <cell r="AD15"/>
          <cell r="AE15"/>
          <cell r="AF15"/>
          <cell r="AG15"/>
          <cell r="AH15"/>
          <cell r="AI15"/>
          <cell r="AJ15"/>
          <cell r="AK15"/>
          <cell r="AL15"/>
          <cell r="AM15"/>
          <cell r="AN15"/>
          <cell r="AO15"/>
          <cell r="AP15"/>
          <cell r="AQ15"/>
          <cell r="AR15"/>
          <cell r="AS15"/>
          <cell r="AT15"/>
          <cell r="AU15"/>
          <cell r="AV15"/>
          <cell r="AW15"/>
          <cell r="AX15"/>
          <cell r="AY15"/>
          <cell r="AZ15"/>
          <cell r="BA15"/>
          <cell r="BB15"/>
          <cell r="BC15"/>
          <cell r="BD15" t="str">
            <v>一般</v>
          </cell>
          <cell r="BE15">
            <v>1000</v>
          </cell>
          <cell r="BF15"/>
          <cell r="BG15"/>
          <cell r="BH15" t="str">
            <v>一般</v>
          </cell>
          <cell r="BI15">
            <v>3000</v>
          </cell>
          <cell r="BJ15"/>
          <cell r="BK15"/>
          <cell r="BL15" t="str">
            <v>未定</v>
          </cell>
          <cell r="BM15"/>
          <cell r="BN15"/>
          <cell r="BO15"/>
          <cell r="BP15" t="str">
            <v>一般</v>
          </cell>
          <cell r="BQ15">
            <v>7000</v>
          </cell>
          <cell r="BR15"/>
          <cell r="BS15"/>
          <cell r="BT15" t="str">
            <v>一般</v>
          </cell>
          <cell r="BU15">
            <v>3000</v>
          </cell>
          <cell r="BV15"/>
          <cell r="BW15"/>
          <cell r="BX15" t="str">
            <v>無し</v>
          </cell>
          <cell r="BY15"/>
          <cell r="BZ15" t="str">
            <v>インフルエンザ・新型コロナウイルスの実施期間は10月～2月</v>
          </cell>
          <cell r="CA15" t="str">
            <v xml:space="preserve">【インフルエンザ（高齢者）・高齢者用肺炎球菌・新型コロナウイルス・帯状疱疹】 対象者のうち、生保は全額負担
債権者が法人の場合、押印省略可。その場合、「医療機関名、所在地、氏名、請求書の発行責任者、担当者氏名、連絡先電話番号」を記載すること。  </v>
          </cell>
        </row>
        <row r="16">
          <cell r="A16" t="str">
            <v>潟上市長　様</v>
          </cell>
          <cell r="B16" t="str">
            <v>健康長寿課</v>
          </cell>
          <cell r="C16" t="str">
            <v>010-0201</v>
          </cell>
          <cell r="D16" t="str">
            <v>潟上市天王字棒沼台２２６－１</v>
          </cell>
          <cell r="E16" t="str">
            <v>018-853-5250</v>
          </cell>
          <cell r="F16"/>
          <cell r="G16"/>
          <cell r="H16"/>
          <cell r="I16"/>
          <cell r="J16"/>
          <cell r="K16"/>
          <cell r="L16"/>
          <cell r="M16"/>
          <cell r="N16"/>
          <cell r="O16"/>
          <cell r="P16"/>
          <cell r="Q16"/>
          <cell r="R16"/>
          <cell r="S16"/>
          <cell r="T16"/>
          <cell r="U16"/>
          <cell r="V16"/>
          <cell r="W16"/>
          <cell r="X16"/>
          <cell r="Y16"/>
          <cell r="Z16"/>
          <cell r="AA16"/>
          <cell r="AB16"/>
          <cell r="AC16"/>
          <cell r="AD16"/>
          <cell r="AE16"/>
          <cell r="AF16"/>
          <cell r="AG16"/>
          <cell r="AH16"/>
          <cell r="AI16"/>
          <cell r="AJ16"/>
          <cell r="AK16"/>
          <cell r="AL16"/>
          <cell r="AM16"/>
          <cell r="AN16"/>
          <cell r="AO16"/>
          <cell r="AP16"/>
          <cell r="AQ16"/>
          <cell r="AR16"/>
          <cell r="AS16"/>
          <cell r="AT16"/>
          <cell r="AU16"/>
          <cell r="AV16"/>
          <cell r="AW16"/>
          <cell r="AX16"/>
          <cell r="AY16"/>
          <cell r="AZ16"/>
          <cell r="BA16"/>
          <cell r="BB16" t="str">
            <v>65-79歳</v>
          </cell>
          <cell r="BC16">
            <v>1000</v>
          </cell>
          <cell r="BD16" t="str">
            <v>80歳以上</v>
          </cell>
          <cell r="BE16">
            <v>2000</v>
          </cell>
          <cell r="BF16"/>
          <cell r="BG16"/>
          <cell r="BH16" t="str">
            <v>一般</v>
          </cell>
          <cell r="BI16">
            <v>3000</v>
          </cell>
          <cell r="BJ16"/>
          <cell r="BK16"/>
          <cell r="BL16" t="str">
            <v>未定</v>
          </cell>
          <cell r="BM16"/>
          <cell r="BN16"/>
          <cell r="BO16"/>
          <cell r="BP16" t="str">
            <v>一般</v>
          </cell>
          <cell r="BQ16">
            <v>5000</v>
          </cell>
          <cell r="BR16"/>
          <cell r="BS16"/>
          <cell r="BT16" t="str">
            <v>一般</v>
          </cell>
          <cell r="BU16">
            <v>5000</v>
          </cell>
          <cell r="BV16"/>
          <cell r="BW16"/>
          <cell r="BX16" t="str">
            <v>無し</v>
          </cell>
          <cell r="BY16"/>
          <cell r="BZ16" t="str">
            <v>インフルエンザの実施期間は10月～2月</v>
          </cell>
          <cell r="CA16" t="str">
            <v>【インフルエンザ（高齢者）・高齢者用肺炎球菌・新型コロナワクチン（高齢者）】生保世帯全額助成
押印不要。ただし、余白に「発行責任者職名・氏名、担当者職名・氏名及び連絡先電話番号」を記載すること。発行責任者等記載しない場合は要押印。</v>
          </cell>
        </row>
        <row r="17">
          <cell r="A17" t="str">
            <v>大仙市長　様</v>
          </cell>
          <cell r="B17" t="str">
            <v>健康福祉部健康増進センター</v>
          </cell>
          <cell r="C17" t="str">
            <v>014-0027</v>
          </cell>
          <cell r="D17" t="str">
            <v>大仙市大曲通町１－１４</v>
          </cell>
          <cell r="E17" t="str">
            <v>0187-62-9301</v>
          </cell>
          <cell r="F17"/>
          <cell r="G17"/>
          <cell r="H17"/>
          <cell r="I17"/>
          <cell r="J17"/>
          <cell r="K17"/>
          <cell r="L17"/>
          <cell r="M17"/>
          <cell r="N17"/>
          <cell r="O17"/>
          <cell r="P17"/>
          <cell r="Q17"/>
          <cell r="R17"/>
          <cell r="S17"/>
          <cell r="T17"/>
          <cell r="U17"/>
          <cell r="V17"/>
          <cell r="W17"/>
          <cell r="X17"/>
          <cell r="Y17"/>
          <cell r="Z17"/>
          <cell r="AA17"/>
          <cell r="AB17"/>
          <cell r="AC17"/>
          <cell r="AD17"/>
          <cell r="AE17"/>
          <cell r="AF17"/>
          <cell r="AG17"/>
          <cell r="AH17"/>
          <cell r="AI17"/>
          <cell r="AJ17"/>
          <cell r="AK17"/>
          <cell r="AL17"/>
          <cell r="AM17"/>
          <cell r="AN17"/>
          <cell r="AO17"/>
          <cell r="AP17"/>
          <cell r="AQ17"/>
          <cell r="AR17"/>
          <cell r="AS17"/>
          <cell r="AT17"/>
          <cell r="AU17"/>
          <cell r="AV17"/>
          <cell r="AW17"/>
          <cell r="AX17"/>
          <cell r="AY17"/>
          <cell r="AZ17"/>
          <cell r="BA17"/>
          <cell r="BB17"/>
          <cell r="BC17"/>
          <cell r="BD17" t="str">
            <v>一般</v>
          </cell>
          <cell r="BE17">
            <v>1000</v>
          </cell>
          <cell r="BF17"/>
          <cell r="BG17"/>
          <cell r="BH17" t="str">
            <v>一般</v>
          </cell>
          <cell r="BI17">
            <v>3000</v>
          </cell>
          <cell r="BJ17"/>
          <cell r="BK17"/>
          <cell r="BL17" t="str">
            <v>一般</v>
          </cell>
          <cell r="BM17">
            <v>10300</v>
          </cell>
          <cell r="BO17"/>
          <cell r="BP17" t="str">
            <v>一般</v>
          </cell>
          <cell r="BQ17">
            <v>10300</v>
          </cell>
          <cell r="BS17"/>
          <cell r="BT17" t="str">
            <v>一般</v>
          </cell>
          <cell r="BU17">
            <v>5000</v>
          </cell>
          <cell r="BV17"/>
          <cell r="BW17"/>
          <cell r="BX17" t="str">
            <v>無し</v>
          </cell>
          <cell r="BY17"/>
          <cell r="BZ17" t="str">
            <v>インフルエンザ・新型コロナウイルス感染症の実施期間は10月～3月</v>
          </cell>
          <cell r="CA17" t="str">
            <v>【インフルエンザ（高齢者）・新型コロナウイルス感染症】生保受給者・中国残留邦人の方は無料。
【高齢者用肺炎球菌】生保受給者・中国残留邦人の方は無料
押印なしの場合は「発行責任者及び担当者」の氏名及び連絡先を明記する。事務担当者から在籍確認の電話をする場合があります。</v>
          </cell>
        </row>
        <row r="18">
          <cell r="A18" t="str">
            <v>北秋田市長　様</v>
          </cell>
          <cell r="B18" t="str">
            <v>健康福祉部　医療健康課</v>
          </cell>
          <cell r="C18" t="str">
            <v>018-3315</v>
          </cell>
          <cell r="D18" t="str">
            <v>北秋田市宮前町９－６９</v>
          </cell>
          <cell r="E18" t="str">
            <v>0186-62-6666</v>
          </cell>
          <cell r="F18"/>
          <cell r="G18"/>
          <cell r="H18"/>
          <cell r="I18"/>
          <cell r="J18"/>
          <cell r="K18"/>
          <cell r="L18"/>
          <cell r="M18"/>
          <cell r="N18"/>
          <cell r="O18"/>
          <cell r="P18"/>
          <cell r="Q18"/>
          <cell r="R18"/>
          <cell r="S18"/>
          <cell r="T18"/>
          <cell r="U18"/>
          <cell r="V18"/>
          <cell r="W18"/>
          <cell r="X18"/>
          <cell r="Y18"/>
          <cell r="Z18"/>
          <cell r="AA18"/>
          <cell r="AB18"/>
          <cell r="AC18"/>
          <cell r="AD18"/>
          <cell r="AE18"/>
          <cell r="AF18"/>
          <cell r="AG18"/>
          <cell r="AH18"/>
          <cell r="AI18"/>
          <cell r="AJ18"/>
          <cell r="AK18"/>
          <cell r="AL18"/>
          <cell r="AM18"/>
          <cell r="AN18"/>
          <cell r="AO18"/>
          <cell r="AP18"/>
          <cell r="AQ18"/>
          <cell r="AR18"/>
          <cell r="AS18"/>
          <cell r="AT18"/>
          <cell r="AU18"/>
          <cell r="AV18"/>
          <cell r="AW18"/>
          <cell r="AX18"/>
          <cell r="AY18"/>
          <cell r="AZ18"/>
          <cell r="BA18"/>
          <cell r="BB18"/>
          <cell r="BC18"/>
          <cell r="BD18" t="str">
            <v>一般</v>
          </cell>
          <cell r="BE18">
            <v>1500</v>
          </cell>
          <cell r="BF18"/>
          <cell r="BG18"/>
          <cell r="BH18" t="str">
            <v>一般</v>
          </cell>
          <cell r="BI18">
            <v>3000</v>
          </cell>
          <cell r="BJ18"/>
          <cell r="BK18"/>
          <cell r="BL18" t="str">
            <v>未定</v>
          </cell>
          <cell r="BM18"/>
          <cell r="BN18"/>
          <cell r="BO18"/>
          <cell r="BP18" t="str">
            <v>一般</v>
          </cell>
          <cell r="BQ18">
            <v>12000</v>
          </cell>
          <cell r="BR18"/>
          <cell r="BS18"/>
          <cell r="BT18" t="str">
            <v>一般</v>
          </cell>
          <cell r="BU18">
            <v>4000</v>
          </cell>
          <cell r="BV18"/>
          <cell r="BW18"/>
          <cell r="BX18" t="str">
            <v>無し</v>
          </cell>
          <cell r="BY18"/>
          <cell r="BZ18" t="str">
            <v>インフルエンザの実施期間は10月～2月
新型コロナウイルス感染症の実施期間は10月～3月</v>
          </cell>
          <cell r="CA18" t="str">
            <v>【インフルエンザ（高齢者）・高齢者用肺炎球菌・コロナ】 生活保護受給世帯は全額助成
R7～押印不要</v>
          </cell>
        </row>
        <row r="19">
          <cell r="A19"/>
          <cell r="B19"/>
          <cell r="C19"/>
          <cell r="D19"/>
          <cell r="E19"/>
          <cell r="F19"/>
          <cell r="G19"/>
          <cell r="H19"/>
          <cell r="I19"/>
          <cell r="J19"/>
          <cell r="K19"/>
          <cell r="L19"/>
          <cell r="M19"/>
          <cell r="N19"/>
          <cell r="O19"/>
          <cell r="P19"/>
          <cell r="Q19"/>
          <cell r="R19"/>
          <cell r="S19"/>
          <cell r="T19"/>
          <cell r="U19"/>
          <cell r="V19"/>
          <cell r="W19"/>
          <cell r="X19"/>
          <cell r="Y19"/>
          <cell r="Z19"/>
          <cell r="AA19"/>
          <cell r="AB19"/>
          <cell r="AC19"/>
          <cell r="AD19"/>
          <cell r="AE19"/>
          <cell r="AF19"/>
          <cell r="AG19"/>
          <cell r="AH19"/>
          <cell r="AI19"/>
          <cell r="AJ19"/>
          <cell r="AK19"/>
          <cell r="AL19"/>
          <cell r="AM19"/>
          <cell r="AN19"/>
          <cell r="AO19"/>
          <cell r="AP19"/>
          <cell r="AQ19"/>
          <cell r="AR19"/>
          <cell r="AS19"/>
          <cell r="AT19"/>
          <cell r="AU19"/>
          <cell r="AV19"/>
          <cell r="AW19"/>
          <cell r="AX19"/>
          <cell r="AY19"/>
          <cell r="AZ19"/>
          <cell r="BA19"/>
          <cell r="BB19"/>
          <cell r="BC19"/>
          <cell r="BD19"/>
          <cell r="BE19"/>
          <cell r="BF19"/>
          <cell r="BG19"/>
          <cell r="BH19"/>
          <cell r="BI19"/>
          <cell r="BJ19"/>
          <cell r="BK19"/>
          <cell r="BL19"/>
          <cell r="BM19"/>
          <cell r="BN19"/>
          <cell r="BO19"/>
          <cell r="BP19"/>
          <cell r="BQ19"/>
          <cell r="BR19"/>
          <cell r="BS19"/>
          <cell r="BT19"/>
          <cell r="BU19"/>
          <cell r="BV19"/>
          <cell r="BW19"/>
          <cell r="BX19"/>
          <cell r="BY19"/>
          <cell r="BZ19"/>
          <cell r="CA19"/>
        </row>
        <row r="20">
          <cell r="A20" t="str">
            <v>にかほ市長　様　</v>
          </cell>
          <cell r="B20" t="str">
            <v>仁賀保保健センター</v>
          </cell>
          <cell r="C20" t="str">
            <v>018-0402</v>
          </cell>
          <cell r="D20" t="str">
            <v>にかほ市平沢八森３１−１</v>
          </cell>
          <cell r="E20" t="str">
            <v>0184-32-3000</v>
          </cell>
          <cell r="F20"/>
          <cell r="G20"/>
          <cell r="H20"/>
          <cell r="I20"/>
          <cell r="J20"/>
          <cell r="K20"/>
          <cell r="L20"/>
          <cell r="M20"/>
          <cell r="N20"/>
          <cell r="O20"/>
          <cell r="P20"/>
          <cell r="Q20"/>
          <cell r="R20"/>
          <cell r="S20"/>
          <cell r="T20"/>
          <cell r="U20"/>
          <cell r="V20"/>
          <cell r="W20"/>
          <cell r="X20"/>
          <cell r="Y20"/>
          <cell r="Z20"/>
          <cell r="AA20"/>
          <cell r="AB20"/>
          <cell r="AC20"/>
          <cell r="AD20"/>
          <cell r="AE20"/>
          <cell r="AF20"/>
          <cell r="AG20"/>
          <cell r="AH20"/>
          <cell r="AI20"/>
          <cell r="AJ20"/>
          <cell r="AK20"/>
          <cell r="AL20"/>
          <cell r="AM20"/>
          <cell r="AN20"/>
          <cell r="AO20"/>
          <cell r="AP20"/>
          <cell r="AQ20"/>
          <cell r="AR20"/>
          <cell r="AS20"/>
          <cell r="AT20"/>
          <cell r="AU20"/>
          <cell r="AV20"/>
          <cell r="AW20"/>
          <cell r="AX20"/>
          <cell r="AY20"/>
          <cell r="AZ20"/>
          <cell r="BA20"/>
          <cell r="BB20"/>
          <cell r="BC20"/>
          <cell r="BD20" t="str">
            <v>一般</v>
          </cell>
          <cell r="BE20">
            <v>1500</v>
          </cell>
          <cell r="BF20"/>
          <cell r="BG20"/>
          <cell r="BH20" t="str">
            <v>一般</v>
          </cell>
          <cell r="BI20">
            <v>3000</v>
          </cell>
          <cell r="BJ20"/>
          <cell r="BK20"/>
          <cell r="BL20" t="str">
            <v>未定</v>
          </cell>
          <cell r="BM20"/>
          <cell r="BN20"/>
          <cell r="BO20"/>
          <cell r="BP20" t="str">
            <v>一般</v>
          </cell>
          <cell r="BQ20">
            <v>5000</v>
          </cell>
          <cell r="BR20"/>
          <cell r="BS20"/>
          <cell r="BT20" t="str">
            <v>一般</v>
          </cell>
          <cell r="BU20">
            <v>5000</v>
          </cell>
          <cell r="BV20"/>
          <cell r="BW20"/>
          <cell r="BX20" t="str">
            <v>無し</v>
          </cell>
          <cell r="BY20"/>
          <cell r="BZ20" t="str">
            <v>インフルエンザ・新型コロナウイルス感染症の実施期間は10月～2月</v>
          </cell>
          <cell r="CA20" t="str">
            <v xml:space="preserve">【インフルエンザ（高齢者）・高齢者用肺炎球菌・新型コロナウイルス感染症・帯状疱疹】 生活保護受給者は全額助成。接種料金が委託料に満たない場合はその金額。　 債権者が法人の場合、押印省略可。その場合、「医療機関名、所在地、氏名、請求書の発行責任者、担当者氏名、連絡先電話番号」を記載すること。 </v>
          </cell>
        </row>
        <row r="21">
          <cell r="A21" t="str">
            <v>仙北市長　様</v>
          </cell>
          <cell r="B21" t="str">
            <v>保健課</v>
          </cell>
          <cell r="C21" t="str">
            <v>014-0392</v>
          </cell>
          <cell r="D21" t="str">
            <v>仙北市角館町中菅沢８１－８</v>
          </cell>
          <cell r="E21" t="str">
            <v>0187-43-2252</v>
          </cell>
          <cell r="F21"/>
          <cell r="G21"/>
          <cell r="H21"/>
          <cell r="I21"/>
          <cell r="J21"/>
          <cell r="K21"/>
          <cell r="L21"/>
          <cell r="M21"/>
          <cell r="N21"/>
          <cell r="O21"/>
          <cell r="P21"/>
          <cell r="Q21"/>
          <cell r="R21"/>
          <cell r="S21"/>
          <cell r="T21"/>
          <cell r="U21"/>
          <cell r="V21"/>
          <cell r="W21"/>
          <cell r="X21"/>
          <cell r="Y21"/>
          <cell r="Z21"/>
          <cell r="AA21"/>
          <cell r="AB21"/>
          <cell r="AC21"/>
          <cell r="AD21"/>
          <cell r="AE21"/>
          <cell r="AF21"/>
          <cell r="AG21"/>
          <cell r="AH21"/>
          <cell r="AI21"/>
          <cell r="AJ21"/>
          <cell r="AK21"/>
          <cell r="AL21"/>
          <cell r="AM21"/>
          <cell r="AN21"/>
          <cell r="AO21"/>
          <cell r="AP21"/>
          <cell r="AQ21"/>
          <cell r="AR21"/>
          <cell r="AS21"/>
          <cell r="AT21"/>
          <cell r="AU21"/>
          <cell r="AV21"/>
          <cell r="AW21"/>
          <cell r="AX21"/>
          <cell r="AY21"/>
          <cell r="AZ21"/>
          <cell r="BA21"/>
          <cell r="BB21"/>
          <cell r="BC21"/>
          <cell r="BD21" t="str">
            <v>一般</v>
          </cell>
          <cell r="BE21">
            <v>1000</v>
          </cell>
          <cell r="BF21"/>
          <cell r="BG21"/>
          <cell r="BH21" t="str">
            <v>一般</v>
          </cell>
          <cell r="BI21">
            <v>3000</v>
          </cell>
          <cell r="BJ21"/>
          <cell r="BK21"/>
          <cell r="BL21" t="str">
            <v>未定</v>
          </cell>
          <cell r="BM21"/>
          <cell r="BN21"/>
          <cell r="BO21"/>
          <cell r="BP21" t="str">
            <v>一般</v>
          </cell>
          <cell r="BQ21">
            <v>10000</v>
          </cell>
          <cell r="BR21"/>
          <cell r="BS21"/>
          <cell r="BT21" t="str">
            <v>一般</v>
          </cell>
          <cell r="BU21">
            <v>5000</v>
          </cell>
          <cell r="BV21"/>
          <cell r="BW21"/>
          <cell r="BX21" t="str">
            <v>無し</v>
          </cell>
          <cell r="BY21"/>
          <cell r="BZ21" t="str">
            <v>インフルエンザ・コロナの実施期間は10月～3月</v>
          </cell>
          <cell r="CA21" t="str">
            <v>【インフルエンザ（高齢者）・高齢者用肺炎球菌・コロナ・帯状疱疹】 生活保護受給世帯は全額助成</v>
          </cell>
        </row>
        <row r="22">
          <cell r="A22" t="str">
            <v>小坂町長　様</v>
          </cell>
          <cell r="B22" t="str">
            <v>福祉課まるごと支援班</v>
          </cell>
          <cell r="C22" t="str">
            <v>017-0292</v>
          </cell>
          <cell r="D22" t="str">
            <v>鹿角郡小坂町小坂字上谷地４１－１</v>
          </cell>
          <cell r="E22" t="str">
            <v>0186-29-3926</v>
          </cell>
          <cell r="F22"/>
          <cell r="G22"/>
          <cell r="H22"/>
          <cell r="I22"/>
          <cell r="J22"/>
          <cell r="K22"/>
          <cell r="L22"/>
          <cell r="M22"/>
          <cell r="N22"/>
          <cell r="O22"/>
          <cell r="P22"/>
          <cell r="Q22"/>
          <cell r="R22"/>
          <cell r="S22"/>
          <cell r="T22"/>
          <cell r="U22"/>
          <cell r="V22"/>
          <cell r="W22"/>
          <cell r="X22"/>
          <cell r="Y22"/>
          <cell r="Z22"/>
          <cell r="AA22"/>
          <cell r="AB22"/>
          <cell r="AC22"/>
          <cell r="AD22"/>
          <cell r="AE22"/>
          <cell r="AF22"/>
          <cell r="AG22"/>
          <cell r="AH22"/>
          <cell r="AI22"/>
          <cell r="AJ22"/>
          <cell r="AK22"/>
          <cell r="AL22"/>
          <cell r="AM22"/>
          <cell r="AN22"/>
          <cell r="AO22"/>
          <cell r="AP22"/>
          <cell r="AQ22"/>
          <cell r="AR22"/>
          <cell r="AS22"/>
          <cell r="AT22"/>
          <cell r="AU22"/>
          <cell r="AV22"/>
          <cell r="AW22"/>
          <cell r="AX22"/>
          <cell r="AY22"/>
          <cell r="AZ22"/>
          <cell r="BA22"/>
          <cell r="BB22"/>
          <cell r="BC22"/>
          <cell r="BD22" t="str">
            <v>一般</v>
          </cell>
          <cell r="BE22">
            <v>2000</v>
          </cell>
          <cell r="BF22"/>
          <cell r="BG22"/>
          <cell r="BH22" t="str">
            <v>一般</v>
          </cell>
          <cell r="BI22">
            <v>3000</v>
          </cell>
          <cell r="BJ22"/>
          <cell r="BK22"/>
          <cell r="BL22" t="str">
            <v>未定</v>
          </cell>
          <cell r="BM22"/>
          <cell r="BN22"/>
          <cell r="BO22"/>
          <cell r="BP22" t="str">
            <v>一般</v>
          </cell>
          <cell r="BQ22">
            <v>12000</v>
          </cell>
          <cell r="BR22"/>
          <cell r="BS22"/>
          <cell r="BT22" t="str">
            <v>一般</v>
          </cell>
          <cell r="BU22">
            <v>5000</v>
          </cell>
          <cell r="BV22"/>
          <cell r="BW22"/>
          <cell r="BX22" t="str">
            <v>無し</v>
          </cell>
          <cell r="BY22"/>
          <cell r="BZ22" t="str">
            <v>インフルエンザの実施期間は10月～2月
新型コロナの実施期間は10月～3月</v>
          </cell>
          <cell r="CA22" t="str">
            <v>【インフルエンザ（高齢者）・高齢者用肺炎球菌・新型コロナ（高齢者）・帯状疱疹】 生活保護受給世帯は全額助成</v>
          </cell>
        </row>
        <row r="23">
          <cell r="A23" t="str">
            <v>上小阿仁村長　様</v>
          </cell>
          <cell r="B23" t="str">
            <v>住民福祉課</v>
          </cell>
          <cell r="C23" t="str">
            <v>018-4421</v>
          </cell>
          <cell r="D23" t="str">
            <v>北秋田郡上小阿仁村小沢田字向川原80</v>
          </cell>
          <cell r="E23" t="str">
            <v>0186-77-3008</v>
          </cell>
          <cell r="F23"/>
          <cell r="G23"/>
          <cell r="H23"/>
          <cell r="I23"/>
          <cell r="J23"/>
          <cell r="K23"/>
          <cell r="L23"/>
          <cell r="M23"/>
          <cell r="N23"/>
          <cell r="O23"/>
          <cell r="P23"/>
          <cell r="Q23"/>
          <cell r="R23"/>
          <cell r="S23"/>
          <cell r="T23"/>
          <cell r="U23"/>
          <cell r="V23"/>
          <cell r="W23"/>
          <cell r="X23"/>
          <cell r="Y23"/>
          <cell r="Z23"/>
          <cell r="AA23"/>
          <cell r="AB23"/>
          <cell r="AC23"/>
          <cell r="AD23"/>
          <cell r="AE23"/>
          <cell r="AF23"/>
          <cell r="AG23"/>
          <cell r="AH23"/>
          <cell r="AI23"/>
          <cell r="AJ23"/>
          <cell r="AK23"/>
          <cell r="AL23"/>
          <cell r="AM23"/>
          <cell r="AN23"/>
          <cell r="AO23"/>
          <cell r="AP23"/>
          <cell r="AQ23"/>
          <cell r="AR23"/>
          <cell r="AS23"/>
          <cell r="AT23"/>
          <cell r="AU23"/>
          <cell r="AV23"/>
          <cell r="AW23"/>
          <cell r="AX23"/>
          <cell r="AY23"/>
          <cell r="AZ23"/>
          <cell r="BA23"/>
          <cell r="BB23" t="str">
            <v>内訳【一般　　人】</v>
          </cell>
          <cell r="BC23"/>
          <cell r="BD23" t="str">
            <v>内訳【生保　　人】</v>
          </cell>
          <cell r="BE23"/>
          <cell r="BF23" t="str">
            <v>内訳【一般　　人】</v>
          </cell>
          <cell r="BG23"/>
          <cell r="BH23" t="str">
            <v>内訳【生保　　人】</v>
          </cell>
          <cell r="BI23"/>
          <cell r="BJ23" t="str">
            <v>内訳【一般　　人】</v>
          </cell>
          <cell r="BK23"/>
          <cell r="BL23" t="str">
            <v>未定</v>
          </cell>
          <cell r="BM23"/>
          <cell r="BN23" t="str">
            <v>内訳【一般　　人】</v>
          </cell>
          <cell r="BO23"/>
          <cell r="BP23" t="str">
            <v>内訳【生保　　人】</v>
          </cell>
          <cell r="BQ23"/>
          <cell r="BR23" t="str">
            <v>内訳【一般　　人】</v>
          </cell>
          <cell r="BS23"/>
          <cell r="BT23" t="str">
            <v>内訳【生保　　人】</v>
          </cell>
          <cell r="BU23"/>
          <cell r="BV23"/>
          <cell r="BW23"/>
          <cell r="BX23" t="str">
            <v>6歳以上</v>
          </cell>
          <cell r="BY23">
            <v>1941</v>
          </cell>
          <cell r="BZ23" t="str">
            <v>インフルエンザ及び新型コロナの実施期間は10月～2月</v>
          </cell>
          <cell r="CA23" t="str">
            <v>【インフルエンザ（高齢者）・高齢者用肺炎球菌・新型コロナウイルス感染症・帯状疱疹】 全額助成：生活保護以外の一般の方も全額助成となります。 ［実費徴収免除者］欄に各医療機関の接種料金を入力してください。請求書を印刷後、接種件数の内訳を手書きにて再掲願います→例【一般○○人】【生保○人】</v>
          </cell>
        </row>
        <row r="24">
          <cell r="A24" t="str">
            <v>藤里町長　様</v>
          </cell>
          <cell r="B24" t="str">
            <v>町民課</v>
          </cell>
          <cell r="C24" t="str">
            <v>018-3201</v>
          </cell>
          <cell r="D24" t="str">
            <v>山本郡藤里町藤琴字藤琴８</v>
          </cell>
          <cell r="E24" t="str">
            <v>0185-79-2113</v>
          </cell>
          <cell r="F24"/>
          <cell r="G24"/>
          <cell r="H24"/>
          <cell r="I24"/>
          <cell r="J24"/>
          <cell r="K24"/>
          <cell r="L24"/>
          <cell r="M24"/>
          <cell r="N24"/>
          <cell r="O24"/>
          <cell r="P24"/>
          <cell r="Q24"/>
          <cell r="R24"/>
          <cell r="S24"/>
          <cell r="T24"/>
          <cell r="U24"/>
          <cell r="V24"/>
          <cell r="W24"/>
          <cell r="X24"/>
          <cell r="Y24"/>
          <cell r="Z24"/>
          <cell r="AA24"/>
          <cell r="AB24"/>
          <cell r="AC24"/>
          <cell r="AD24"/>
          <cell r="AE24"/>
          <cell r="AF24"/>
          <cell r="AG24"/>
          <cell r="AH24"/>
          <cell r="AI24"/>
          <cell r="AJ24"/>
          <cell r="AK24"/>
          <cell r="AL24"/>
          <cell r="AM24"/>
          <cell r="AN24"/>
          <cell r="AO24"/>
          <cell r="AP24"/>
          <cell r="AQ24"/>
          <cell r="AR24"/>
          <cell r="AS24"/>
          <cell r="AT24"/>
          <cell r="AU24"/>
          <cell r="AV24"/>
          <cell r="AW24"/>
          <cell r="AX24"/>
          <cell r="AY24"/>
          <cell r="AZ24"/>
          <cell r="BA24"/>
          <cell r="BB24"/>
          <cell r="BC24"/>
          <cell r="BD24" t="str">
            <v>一般</v>
          </cell>
          <cell r="BE24">
            <v>1400</v>
          </cell>
          <cell r="BF24"/>
          <cell r="BG24"/>
          <cell r="BH24" t="str">
            <v>一般</v>
          </cell>
          <cell r="BI24">
            <v>4000</v>
          </cell>
          <cell r="BJ24"/>
          <cell r="BK24"/>
          <cell r="BL24" t="str">
            <v>未定</v>
          </cell>
          <cell r="BM24"/>
          <cell r="BN24"/>
          <cell r="BO24"/>
          <cell r="BP24" t="str">
            <v>一般</v>
          </cell>
          <cell r="BQ24">
            <v>10000</v>
          </cell>
          <cell r="BR24"/>
          <cell r="BS24"/>
          <cell r="BT24" t="str">
            <v>一般</v>
          </cell>
          <cell r="BU24">
            <v>5000</v>
          </cell>
          <cell r="BV24"/>
          <cell r="BW24"/>
          <cell r="BX24" t="str">
            <v>無し</v>
          </cell>
          <cell r="BY24"/>
          <cell r="BZ24" t="str">
            <v>インフルエンザ及び新型コロナウイルスの実施期間は10月～2月</v>
          </cell>
          <cell r="CA24" t="str">
            <v>【インフルエンザ（高齢者）・高齢者用肺炎球菌・新型コロナウイルス（高齢者）・帯状疱疹】 生活保護受給者は全額助成。接種料金が委託料に満たない場合はその金額。
【押印を省略する場合】余白に「発行責任者職名・氏名、担当者職名・氏名及び連絡先電話番号」を記載すること。</v>
          </cell>
        </row>
        <row r="25">
          <cell r="A25" t="str">
            <v>三種町長　様</v>
          </cell>
          <cell r="B25" t="str">
            <v>健康推進課保健係</v>
          </cell>
          <cell r="C25" t="str">
            <v>018-2303</v>
          </cell>
          <cell r="D25" t="str">
            <v>山本郡三種町森岳字上台９３－５</v>
          </cell>
          <cell r="E25" t="str">
            <v>0185-83-5555</v>
          </cell>
          <cell r="F25"/>
          <cell r="G25"/>
          <cell r="H25"/>
          <cell r="I25"/>
          <cell r="J25"/>
          <cell r="K25"/>
          <cell r="L25"/>
          <cell r="M25"/>
          <cell r="N25"/>
          <cell r="O25"/>
          <cell r="P25"/>
          <cell r="Q25"/>
          <cell r="R25"/>
          <cell r="S25"/>
          <cell r="T25"/>
          <cell r="U25"/>
          <cell r="V25"/>
          <cell r="W25"/>
          <cell r="X25"/>
          <cell r="Y25"/>
          <cell r="Z25"/>
          <cell r="AA25"/>
          <cell r="AB25"/>
          <cell r="AC25"/>
          <cell r="AD25"/>
          <cell r="AE25"/>
          <cell r="AF25"/>
          <cell r="AG25"/>
          <cell r="AH25"/>
          <cell r="AI25"/>
          <cell r="AJ25"/>
          <cell r="AK25"/>
          <cell r="AL25"/>
          <cell r="AM25"/>
          <cell r="AN25"/>
          <cell r="AO25"/>
          <cell r="AP25"/>
          <cell r="AQ25"/>
          <cell r="AR25"/>
          <cell r="AS25"/>
          <cell r="AT25"/>
          <cell r="AU25"/>
          <cell r="AV25"/>
          <cell r="AW25"/>
          <cell r="AX25"/>
          <cell r="AY25"/>
          <cell r="AZ25"/>
          <cell r="BA25"/>
          <cell r="BB25"/>
          <cell r="BC25"/>
          <cell r="BD25" t="str">
            <v>一般</v>
          </cell>
          <cell r="BE25">
            <v>1400</v>
          </cell>
          <cell r="BF25"/>
          <cell r="BG25"/>
          <cell r="BH25" t="str">
            <v>一般</v>
          </cell>
          <cell r="BI25">
            <v>4000</v>
          </cell>
          <cell r="BJ25"/>
          <cell r="BK25"/>
          <cell r="BL25" t="str">
            <v>未定</v>
          </cell>
          <cell r="BM25"/>
          <cell r="BN25"/>
          <cell r="BO25"/>
          <cell r="BP25" t="str">
            <v>一般</v>
          </cell>
          <cell r="BQ25">
            <v>10000</v>
          </cell>
          <cell r="BR25"/>
          <cell r="BS25"/>
          <cell r="BT25" t="str">
            <v>一般</v>
          </cell>
          <cell r="BU25">
            <v>5000</v>
          </cell>
          <cell r="BV25"/>
          <cell r="BW25"/>
          <cell r="BX25" t="str">
            <v>無し</v>
          </cell>
          <cell r="BY25"/>
          <cell r="BZ25" t="str">
            <v>インフルエンザ及び新型コロナの実施期間は10月～2月</v>
          </cell>
          <cell r="CA25" t="str">
            <v>【インフルエンザ（高齢者）・高齢者用肺炎球菌・新型コロナ(高齢者)・帯状疱疹】生活保護受給者は全額助成。接種料金が委託料に満たない場合はその金額。
【発行責任者】欄及び【発行担当者】欄の役職・氏名、電話番号に記載ある場合は、請求者の押印不要。記載ない場合は従前のとおり押印のうえ請求。</v>
          </cell>
        </row>
        <row r="26">
          <cell r="A26" t="str">
            <v>八峰町長　様</v>
          </cell>
          <cell r="B26" t="str">
            <v>福祉保健課</v>
          </cell>
          <cell r="C26" t="str">
            <v>018-2502</v>
          </cell>
          <cell r="D26" t="str">
            <v>山本郡八峰町峰浜目名潟字目長田１１８</v>
          </cell>
          <cell r="E26" t="str">
            <v>0185-76-4608</v>
          </cell>
          <cell r="F26"/>
          <cell r="G26"/>
          <cell r="H26"/>
          <cell r="I26"/>
          <cell r="J26"/>
          <cell r="K26"/>
          <cell r="L26"/>
          <cell r="M26"/>
          <cell r="N26"/>
          <cell r="O26"/>
          <cell r="P26"/>
          <cell r="Q26"/>
          <cell r="R26"/>
          <cell r="S26"/>
          <cell r="T26"/>
          <cell r="U26"/>
          <cell r="V26"/>
          <cell r="W26"/>
          <cell r="X26"/>
          <cell r="Y26"/>
          <cell r="Z26"/>
          <cell r="AA26"/>
          <cell r="AB26"/>
          <cell r="AC26"/>
          <cell r="AD26"/>
          <cell r="AE26"/>
          <cell r="AF26"/>
          <cell r="AG26"/>
          <cell r="AH26"/>
          <cell r="AI26"/>
          <cell r="AJ26"/>
          <cell r="AK26"/>
          <cell r="AL26"/>
          <cell r="AM26"/>
          <cell r="AN26"/>
          <cell r="AO26"/>
          <cell r="AP26"/>
          <cell r="AQ26"/>
          <cell r="AR26"/>
          <cell r="AS26"/>
          <cell r="AT26"/>
          <cell r="AU26"/>
          <cell r="AV26"/>
          <cell r="AW26"/>
          <cell r="AX26"/>
          <cell r="AY26"/>
          <cell r="AZ26"/>
          <cell r="BA26"/>
          <cell r="BB26"/>
          <cell r="BC26"/>
          <cell r="BD26" t="str">
            <v>一般</v>
          </cell>
          <cell r="BE26">
            <v>1400</v>
          </cell>
          <cell r="BF26"/>
          <cell r="BG26"/>
          <cell r="BH26" t="str">
            <v>一般</v>
          </cell>
          <cell r="BI26">
            <v>4000</v>
          </cell>
          <cell r="BJ26"/>
          <cell r="BK26"/>
          <cell r="BL26" t="str">
            <v>未定</v>
          </cell>
          <cell r="BM26"/>
          <cell r="BN26"/>
          <cell r="BO26"/>
          <cell r="BP26" t="str">
            <v>一般</v>
          </cell>
          <cell r="BQ26">
            <v>10000</v>
          </cell>
          <cell r="BR26"/>
          <cell r="BS26"/>
          <cell r="BT26" t="str">
            <v>一般</v>
          </cell>
          <cell r="BU26">
            <v>5000</v>
          </cell>
          <cell r="BV26"/>
          <cell r="BW26"/>
          <cell r="BX26" t="str">
            <v>無し</v>
          </cell>
          <cell r="BY26"/>
          <cell r="BZ26" t="str">
            <v>インフルエンザ及び新型コロナの実施期間は10月～2月</v>
          </cell>
          <cell r="CA26" t="str">
            <v>【インフルエンザ（高齢者）・高齢者用肺炎球菌・新型コロナ・帯状疱疹】 生活保護法による被保護世帯に属する者は全額助成</v>
          </cell>
        </row>
        <row r="27">
          <cell r="A27" t="str">
            <v>五城目町長　様</v>
          </cell>
          <cell r="B27" t="str">
            <v>健康福祉課</v>
          </cell>
          <cell r="C27" t="str">
            <v>018-1792</v>
          </cell>
          <cell r="D27" t="str">
            <v>南秋田郡五城目町西磯ノ目一丁目１－１</v>
          </cell>
          <cell r="E27" t="str">
            <v>018-852-5180</v>
          </cell>
          <cell r="F27"/>
          <cell r="G27"/>
          <cell r="H27"/>
          <cell r="I27"/>
          <cell r="J27"/>
          <cell r="K27"/>
          <cell r="L27"/>
          <cell r="M27"/>
          <cell r="N27"/>
          <cell r="O27"/>
          <cell r="P27"/>
          <cell r="Q27"/>
          <cell r="R27"/>
          <cell r="S27"/>
          <cell r="T27"/>
          <cell r="U27"/>
          <cell r="V27"/>
          <cell r="W27"/>
          <cell r="X27"/>
          <cell r="Y27"/>
          <cell r="Z27"/>
          <cell r="AA27"/>
          <cell r="AB27"/>
          <cell r="AC27"/>
          <cell r="AD27"/>
          <cell r="AE27"/>
          <cell r="AF27"/>
          <cell r="AG27"/>
          <cell r="AH27"/>
          <cell r="AI27"/>
          <cell r="AJ27"/>
          <cell r="AK27"/>
          <cell r="AL27"/>
          <cell r="AM27"/>
          <cell r="AN27"/>
          <cell r="AO27"/>
          <cell r="AP27"/>
          <cell r="AQ27"/>
          <cell r="AR27"/>
          <cell r="AS27"/>
          <cell r="AT27"/>
          <cell r="AU27"/>
          <cell r="AV27"/>
          <cell r="AW27"/>
          <cell r="AX27"/>
          <cell r="AY27"/>
          <cell r="AZ27"/>
          <cell r="BA27"/>
          <cell r="BB27"/>
          <cell r="BC27"/>
          <cell r="BD27" t="str">
            <v>一般</v>
          </cell>
          <cell r="BE27">
            <v>1500</v>
          </cell>
          <cell r="BF27"/>
          <cell r="BG27"/>
          <cell r="BH27" t="str">
            <v>一般</v>
          </cell>
          <cell r="BI27">
            <v>3000</v>
          </cell>
          <cell r="BJ27"/>
          <cell r="BK27"/>
          <cell r="BL27" t="str">
            <v>未定</v>
          </cell>
          <cell r="BM27"/>
          <cell r="BN27"/>
          <cell r="BO27"/>
          <cell r="BP27" t="str">
            <v>一般</v>
          </cell>
          <cell r="BQ27">
            <v>10000</v>
          </cell>
          <cell r="BR27"/>
          <cell r="BS27"/>
          <cell r="BT27" t="str">
            <v>一般</v>
          </cell>
          <cell r="BU27">
            <v>5000</v>
          </cell>
          <cell r="BV27"/>
          <cell r="BW27"/>
          <cell r="BX27" t="str">
            <v>無し</v>
          </cell>
          <cell r="BY27"/>
          <cell r="BZ27" t="str">
            <v>インフルエンザ実施期間10月～2月　　　　　　　　　　　　　　　　　　新型コロナウイルス感染症の実施期間は10月～3月</v>
          </cell>
          <cell r="CA27" t="str">
            <v>【インフルエンザ（高齢者）・高齢者用肺炎球菌・新型コロナ（高齢者）】生保全額助成。接種料金が委託料に満たない場合はその金額</v>
          </cell>
        </row>
        <row r="28">
          <cell r="A28" t="str">
            <v>八郎潟町長　様</v>
          </cell>
          <cell r="B28" t="str">
            <v>健康福祉課</v>
          </cell>
          <cell r="C28" t="str">
            <v>018-1692</v>
          </cell>
          <cell r="D28" t="str">
            <v>南秋田郡八郎潟町字大道８0</v>
          </cell>
          <cell r="E28" t="str">
            <v>018-875-2800</v>
          </cell>
          <cell r="F28"/>
          <cell r="G28"/>
          <cell r="H28"/>
          <cell r="I28"/>
          <cell r="J28"/>
          <cell r="K28"/>
          <cell r="L28"/>
          <cell r="M28"/>
          <cell r="N28"/>
          <cell r="O28"/>
          <cell r="P28"/>
          <cell r="Q28"/>
          <cell r="R28"/>
          <cell r="S28"/>
          <cell r="T28"/>
          <cell r="U28"/>
          <cell r="V28"/>
          <cell r="W28"/>
          <cell r="X28"/>
          <cell r="Y28"/>
          <cell r="Z28"/>
          <cell r="AA28"/>
          <cell r="AB28"/>
          <cell r="AC28"/>
          <cell r="AD28"/>
          <cell r="AE28"/>
          <cell r="AF28"/>
          <cell r="AG28"/>
          <cell r="AH28"/>
          <cell r="AI28"/>
          <cell r="AJ28"/>
          <cell r="AK28"/>
          <cell r="AL28"/>
          <cell r="AM28"/>
          <cell r="AN28"/>
          <cell r="AO28"/>
          <cell r="AP28"/>
          <cell r="AQ28"/>
          <cell r="AR28"/>
          <cell r="AS28"/>
          <cell r="AT28"/>
          <cell r="AU28"/>
          <cell r="AV28"/>
          <cell r="AW28"/>
          <cell r="AX28"/>
          <cell r="AY28"/>
          <cell r="AZ28"/>
          <cell r="BA28"/>
          <cell r="BB28"/>
          <cell r="BC28"/>
          <cell r="BD28" t="str">
            <v>一般</v>
          </cell>
          <cell r="BE28">
            <v>1500</v>
          </cell>
          <cell r="BF28"/>
          <cell r="BG28"/>
          <cell r="BH28" t="str">
            <v>一般</v>
          </cell>
          <cell r="BI28">
            <v>3000</v>
          </cell>
          <cell r="BJ28"/>
          <cell r="BK28"/>
          <cell r="BL28" t="str">
            <v>未定</v>
          </cell>
          <cell r="BM28"/>
          <cell r="BN28"/>
          <cell r="BO28"/>
          <cell r="BP28" t="str">
            <v>一般</v>
          </cell>
          <cell r="BQ28">
            <v>10000</v>
          </cell>
          <cell r="BR28"/>
          <cell r="BS28"/>
          <cell r="BT28" t="str">
            <v>一般</v>
          </cell>
          <cell r="BU28">
            <v>5000</v>
          </cell>
          <cell r="BV28"/>
          <cell r="BW28"/>
          <cell r="BX28" t="str">
            <v>無し</v>
          </cell>
          <cell r="BY28"/>
          <cell r="BZ28" t="str">
            <v>インフルエンザの実施期間は10月～2月
新型コロナウイルス感染症の実施期間は10月～3月</v>
          </cell>
          <cell r="CA28" t="str">
            <v>【インフルエンザ（高齢者）・高齢者用肺炎球菌・新型コロナウイルス感染症・帯状疱疹】 生保全額補助。接種料金が委託料に満たない場合はその金額</v>
          </cell>
        </row>
        <row r="29">
          <cell r="A29" t="str">
            <v>井川町長　様</v>
          </cell>
          <cell r="B29" t="str">
            <v>健康福祉課</v>
          </cell>
          <cell r="C29" t="str">
            <v>018-1596</v>
          </cell>
          <cell r="D29" t="str">
            <v>南秋田郡井川町北川尻字海老沢樋ノ口７８－１</v>
          </cell>
          <cell r="E29" t="str">
            <v>018-874-3300</v>
          </cell>
          <cell r="F29"/>
          <cell r="G29"/>
          <cell r="H29"/>
          <cell r="I29"/>
          <cell r="J29"/>
          <cell r="K29"/>
          <cell r="L29"/>
          <cell r="M29"/>
          <cell r="N29"/>
          <cell r="O29"/>
          <cell r="P29"/>
          <cell r="Q29"/>
          <cell r="R29"/>
          <cell r="S29"/>
          <cell r="T29"/>
          <cell r="U29"/>
          <cell r="V29"/>
          <cell r="W29"/>
          <cell r="X29"/>
          <cell r="Y29"/>
          <cell r="Z29"/>
          <cell r="AA29"/>
          <cell r="AB29"/>
          <cell r="AC29"/>
          <cell r="AD29"/>
          <cell r="AE29"/>
          <cell r="AF29"/>
          <cell r="AG29"/>
          <cell r="AH29"/>
          <cell r="AI29"/>
          <cell r="AJ29"/>
          <cell r="AK29"/>
          <cell r="AL29"/>
          <cell r="AM29"/>
          <cell r="AN29"/>
          <cell r="AO29"/>
          <cell r="AP29"/>
          <cell r="AQ29"/>
          <cell r="AR29"/>
          <cell r="AS29"/>
          <cell r="AT29"/>
          <cell r="AU29"/>
          <cell r="AV29"/>
          <cell r="AW29"/>
          <cell r="AX29"/>
          <cell r="AY29"/>
          <cell r="AZ29"/>
          <cell r="BA29"/>
          <cell r="BB29"/>
          <cell r="BC29"/>
          <cell r="BD29" t="str">
            <v>一般</v>
          </cell>
          <cell r="BE29">
            <v>1500</v>
          </cell>
          <cell r="BF29"/>
          <cell r="BG29"/>
          <cell r="BH29" t="str">
            <v>一般</v>
          </cell>
          <cell r="BI29">
            <v>3000</v>
          </cell>
          <cell r="BJ29"/>
          <cell r="BK29"/>
          <cell r="BL29" t="str">
            <v>未定</v>
          </cell>
          <cell r="BM29"/>
          <cell r="BN29" t="str">
            <v>一般（井川町診療所）</v>
          </cell>
          <cell r="BO29">
            <v>15000</v>
          </cell>
          <cell r="BP29" t="str">
            <v>一般（井川町診療所以外）</v>
          </cell>
          <cell r="BQ29">
            <v>10000</v>
          </cell>
          <cell r="BR29"/>
          <cell r="BS29"/>
          <cell r="BT29" t="str">
            <v>一般</v>
          </cell>
          <cell r="BU29">
            <v>5000</v>
          </cell>
          <cell r="BV29"/>
          <cell r="BW29"/>
          <cell r="BX29" t="str">
            <v>無し</v>
          </cell>
          <cell r="BY29"/>
          <cell r="BZ29" t="str">
            <v>インフルエンザの実施期間は10月～2月</v>
          </cell>
          <cell r="CA29" t="str">
            <v>・【インフルエンザ（高齢者）・高齢者用肺炎球菌・新型コロナウイルス感染症・帯状疱疹】生保受給者は全額助成。
・接種料金が委託料に満たない場合はその金額。
・【帯状疱疹】組換えワクチンは、井川町診療所で接種した場合15,000円助成、井川町診療所以外の医療機関で接種した場合10,000円助成。生ワクチンは接種場所にかかわらず5,000円助成。
・押印の省略不可。</v>
          </cell>
        </row>
        <row r="30">
          <cell r="A30" t="str">
            <v>大潟村長　様</v>
          </cell>
          <cell r="B30" t="str">
            <v>保健センター</v>
          </cell>
          <cell r="C30" t="str">
            <v>010-0443</v>
          </cell>
          <cell r="D30" t="str">
            <v>南秋田郡大潟村字中央１－１３</v>
          </cell>
          <cell r="E30" t="str">
            <v>0185-45-2613</v>
          </cell>
          <cell r="F30"/>
          <cell r="G30"/>
          <cell r="H30"/>
          <cell r="I30"/>
          <cell r="J30"/>
          <cell r="K30"/>
          <cell r="L30"/>
          <cell r="M30"/>
          <cell r="N30"/>
          <cell r="O30"/>
          <cell r="P30"/>
          <cell r="Q30"/>
          <cell r="R30"/>
          <cell r="S30"/>
          <cell r="T30"/>
          <cell r="U30"/>
          <cell r="V30"/>
          <cell r="W30"/>
          <cell r="X30"/>
          <cell r="Y30"/>
          <cell r="Z30"/>
          <cell r="AA30"/>
          <cell r="AB30"/>
          <cell r="AC30"/>
          <cell r="AD30"/>
          <cell r="AE30"/>
          <cell r="AF30"/>
          <cell r="AG30"/>
          <cell r="AH30"/>
          <cell r="AI30"/>
          <cell r="AJ30"/>
          <cell r="AK30"/>
          <cell r="AL30"/>
          <cell r="AM30"/>
          <cell r="AN30"/>
          <cell r="AO30"/>
          <cell r="AP30"/>
          <cell r="AQ30"/>
          <cell r="AR30"/>
          <cell r="AS30"/>
          <cell r="AT30"/>
          <cell r="AU30"/>
          <cell r="AV30"/>
          <cell r="AW30"/>
          <cell r="AX30"/>
          <cell r="AY30"/>
          <cell r="AZ30"/>
          <cell r="BA30"/>
          <cell r="BB30"/>
          <cell r="BC30"/>
          <cell r="BD30" t="str">
            <v>一般</v>
          </cell>
          <cell r="BE30">
            <v>1500</v>
          </cell>
          <cell r="BF30"/>
          <cell r="BG30"/>
          <cell r="BH30" t="str">
            <v>一般</v>
          </cell>
          <cell r="BI30">
            <v>3000</v>
          </cell>
          <cell r="BJ30"/>
          <cell r="BK30"/>
          <cell r="BL30" t="str">
            <v>未定</v>
          </cell>
          <cell r="BM30"/>
          <cell r="BN30"/>
          <cell r="BO30"/>
          <cell r="BP30" t="str">
            <v>一般</v>
          </cell>
          <cell r="BQ30">
            <v>10000</v>
          </cell>
          <cell r="BR30"/>
          <cell r="BS30"/>
          <cell r="BT30" t="str">
            <v>一般</v>
          </cell>
          <cell r="BU30">
            <v>5000</v>
          </cell>
          <cell r="BV30"/>
          <cell r="BW30"/>
          <cell r="BX30" t="str">
            <v>無し</v>
          </cell>
          <cell r="BY30"/>
          <cell r="BZ30" t="str">
            <v>インフルエンザの実施期間は10月～2月
新型コロナの実施期間は１０～３月</v>
          </cell>
          <cell r="CA30" t="str">
            <v>【インフルエンザ（高齢者）・高齢者用肺炎球菌・新型コロナ】 他のワクチンと請求書を分ける。生保は全額負担。</v>
          </cell>
        </row>
        <row r="31">
          <cell r="A31"/>
          <cell r="B31"/>
          <cell r="C31"/>
          <cell r="D31"/>
          <cell r="E31"/>
          <cell r="F31"/>
          <cell r="G31"/>
          <cell r="H31"/>
          <cell r="I31"/>
          <cell r="J31"/>
          <cell r="K31"/>
          <cell r="L31"/>
          <cell r="M31"/>
          <cell r="N31"/>
          <cell r="O31"/>
          <cell r="P31"/>
          <cell r="Q31"/>
          <cell r="R31"/>
          <cell r="S31"/>
          <cell r="T31"/>
          <cell r="U31"/>
          <cell r="V31"/>
          <cell r="W31"/>
          <cell r="X31"/>
          <cell r="Y31"/>
          <cell r="Z31"/>
          <cell r="AA31"/>
          <cell r="AB31"/>
          <cell r="AC31"/>
          <cell r="AD31"/>
          <cell r="AE31"/>
          <cell r="AF31"/>
          <cell r="AG31"/>
          <cell r="AH31"/>
          <cell r="AI31"/>
          <cell r="AJ31"/>
          <cell r="AK31"/>
          <cell r="AL31"/>
          <cell r="AM31"/>
          <cell r="AN31"/>
          <cell r="AO31"/>
          <cell r="AP31"/>
          <cell r="AQ31"/>
          <cell r="AR31"/>
          <cell r="AS31"/>
          <cell r="AT31"/>
          <cell r="AU31"/>
          <cell r="AV31"/>
          <cell r="AW31"/>
          <cell r="AX31"/>
          <cell r="AY31"/>
          <cell r="AZ31"/>
          <cell r="BA31"/>
          <cell r="BB31"/>
          <cell r="BC31"/>
          <cell r="BD31"/>
          <cell r="BE31"/>
          <cell r="BF31"/>
          <cell r="BG31"/>
          <cell r="BH31"/>
          <cell r="BI31"/>
          <cell r="BJ31"/>
          <cell r="BK31"/>
          <cell r="BL31"/>
          <cell r="BM31"/>
          <cell r="BN31"/>
          <cell r="BO31"/>
          <cell r="BP31"/>
          <cell r="BQ31"/>
          <cell r="BR31"/>
          <cell r="BS31"/>
          <cell r="BT31"/>
          <cell r="BU31"/>
          <cell r="BV31"/>
          <cell r="BW31"/>
          <cell r="BX31"/>
          <cell r="BY31"/>
          <cell r="BZ31"/>
          <cell r="CA31"/>
        </row>
        <row r="32">
          <cell r="A32" t="str">
            <v>美郷町長　様</v>
          </cell>
          <cell r="B32" t="str">
            <v>福祉保健課</v>
          </cell>
          <cell r="C32" t="str">
            <v>019-1541</v>
          </cell>
          <cell r="D32" t="str">
            <v>仙北郡美郷町土崎字上野乙１７０－１0</v>
          </cell>
          <cell r="E32" t="str">
            <v>0187-84-4900</v>
          </cell>
          <cell r="F32"/>
          <cell r="G32"/>
          <cell r="H32"/>
          <cell r="I32"/>
          <cell r="J32"/>
          <cell r="K32"/>
          <cell r="L32"/>
          <cell r="M32"/>
          <cell r="N32"/>
          <cell r="O32"/>
          <cell r="P32"/>
          <cell r="Q32"/>
          <cell r="R32"/>
          <cell r="S32"/>
          <cell r="T32"/>
          <cell r="U32"/>
          <cell r="V32"/>
          <cell r="W32"/>
          <cell r="X32"/>
          <cell r="Y32"/>
          <cell r="Z32"/>
          <cell r="AA32"/>
          <cell r="AB32"/>
          <cell r="AC32"/>
          <cell r="AD32"/>
          <cell r="AE32"/>
          <cell r="AF32"/>
          <cell r="AG32"/>
          <cell r="AH32"/>
          <cell r="AI32"/>
          <cell r="AJ32"/>
          <cell r="AK32"/>
          <cell r="AL32"/>
          <cell r="AM32"/>
          <cell r="AN32"/>
          <cell r="AO32"/>
          <cell r="AP32"/>
          <cell r="AQ32"/>
          <cell r="AR32"/>
          <cell r="AS32"/>
          <cell r="AT32"/>
          <cell r="AU32"/>
          <cell r="AV32"/>
          <cell r="AW32"/>
          <cell r="AX32"/>
          <cell r="AY32"/>
          <cell r="AZ32"/>
          <cell r="BA32"/>
          <cell r="BB32"/>
          <cell r="BC32"/>
          <cell r="BD32" t="str">
            <v>一般</v>
          </cell>
          <cell r="BE32">
            <v>2000</v>
          </cell>
          <cell r="BF32"/>
          <cell r="BG32"/>
          <cell r="BH32" t="str">
            <v>一般</v>
          </cell>
          <cell r="BI32">
            <v>3000</v>
          </cell>
          <cell r="BJ32"/>
          <cell r="BK32"/>
          <cell r="BL32" t="str">
            <v>未定</v>
          </cell>
          <cell r="BM32"/>
          <cell r="BN32"/>
          <cell r="BO32"/>
          <cell r="BP32" t="str">
            <v>一般</v>
          </cell>
          <cell r="BQ32">
            <v>10000</v>
          </cell>
          <cell r="BR32"/>
          <cell r="BS32"/>
          <cell r="BT32" t="str">
            <v>一般</v>
          </cell>
          <cell r="BU32">
            <v>5000</v>
          </cell>
          <cell r="BV32"/>
          <cell r="BW32"/>
          <cell r="BX32" t="str">
            <v>無し</v>
          </cell>
          <cell r="BY32"/>
          <cell r="BZ32" t="str">
            <v>インフルエンザの実施期間は10月～3月</v>
          </cell>
          <cell r="CA32" t="str">
            <v>【インフルエンザ（高齢者）・高齢者用肺炎球菌・新型コロナ・帯状疱疹】 生保は各医療機関接種料金による。他の予防接種と請求書を分ける。</v>
          </cell>
        </row>
        <row r="33">
          <cell r="A33" t="str">
            <v>羽後町長　様</v>
          </cell>
          <cell r="B33" t="str">
            <v>健康福祉課</v>
          </cell>
          <cell r="C33" t="str">
            <v>012-1131</v>
          </cell>
          <cell r="D33" t="str">
            <v>雄勝郡羽後町西馬音内字中野１７７</v>
          </cell>
          <cell r="E33" t="str">
            <v>0183-62-2111</v>
          </cell>
          <cell r="F33"/>
          <cell r="G33"/>
          <cell r="H33"/>
          <cell r="I33"/>
          <cell r="J33"/>
          <cell r="K33"/>
          <cell r="L33"/>
          <cell r="M33"/>
          <cell r="N33"/>
          <cell r="O33"/>
          <cell r="P33"/>
          <cell r="Q33"/>
          <cell r="R33"/>
          <cell r="S33"/>
          <cell r="T33"/>
          <cell r="U33"/>
          <cell r="V33"/>
          <cell r="W33"/>
          <cell r="X33"/>
          <cell r="Y33"/>
          <cell r="Z33"/>
          <cell r="AA33"/>
          <cell r="AB33"/>
          <cell r="AC33"/>
          <cell r="AD33"/>
          <cell r="AE33"/>
          <cell r="AF33"/>
          <cell r="AG33"/>
          <cell r="AH33"/>
          <cell r="AI33"/>
          <cell r="AJ33"/>
          <cell r="AK33"/>
          <cell r="AL33"/>
          <cell r="AM33"/>
          <cell r="AN33"/>
          <cell r="AO33"/>
          <cell r="AP33"/>
          <cell r="AQ33"/>
          <cell r="AR33"/>
          <cell r="AS33"/>
          <cell r="AT33"/>
          <cell r="AU33"/>
          <cell r="AV33"/>
          <cell r="AW33"/>
          <cell r="AX33"/>
          <cell r="AY33"/>
          <cell r="AZ33"/>
          <cell r="BA33"/>
          <cell r="BB33"/>
          <cell r="BC33"/>
          <cell r="BD33" t="str">
            <v>一般</v>
          </cell>
          <cell r="BE33">
            <v>1000</v>
          </cell>
          <cell r="BF33"/>
          <cell r="BG33"/>
          <cell r="BH33" t="str">
            <v>一般</v>
          </cell>
          <cell r="BI33">
            <v>3000</v>
          </cell>
          <cell r="BJ33"/>
          <cell r="BK33"/>
          <cell r="BL33" t="str">
            <v>未定</v>
          </cell>
          <cell r="BM33"/>
          <cell r="BN33"/>
          <cell r="BO33"/>
          <cell r="BP33" t="str">
            <v>一般</v>
          </cell>
          <cell r="BQ33">
            <v>10000</v>
          </cell>
          <cell r="BR33"/>
          <cell r="BS33"/>
          <cell r="BT33" t="str">
            <v>一般</v>
          </cell>
          <cell r="BU33">
            <v>5000</v>
          </cell>
          <cell r="BV33"/>
          <cell r="BW33"/>
          <cell r="BX33" t="str">
            <v>無し</v>
          </cell>
          <cell r="BY33"/>
          <cell r="BZ33" t="str">
            <v>インフルエンザの実施期間は10月～2月
新型コロナウイルス感染症の実施期間は10月～3月</v>
          </cell>
          <cell r="CA33" t="str">
            <v>【インフルエンザ（高齢者）・高齢者用肺炎球菌・新型コロナウイルス感染症（高齢者）・帯状疱疹】 生活保護世帯は全額助成
押印を省略する場合、余白に「発行責任者職名・氏名、発行担当者職名・氏名、連絡先電話番号」を記載すること。</v>
          </cell>
        </row>
        <row r="34">
          <cell r="A34" t="str">
            <v>東成瀬村長　様</v>
          </cell>
          <cell r="B34" t="str">
            <v>健康福祉課</v>
          </cell>
          <cell r="C34" t="str">
            <v>019-0801</v>
          </cell>
          <cell r="D34" t="str">
            <v>雄勝郡東成瀬村田子内字仙人下３０－１</v>
          </cell>
          <cell r="E34" t="str">
            <v>0182-47-3410</v>
          </cell>
          <cell r="F34"/>
          <cell r="G34"/>
          <cell r="H34"/>
          <cell r="I34"/>
          <cell r="J34"/>
          <cell r="K34"/>
          <cell r="L34"/>
          <cell r="M34"/>
          <cell r="N34"/>
          <cell r="O34"/>
          <cell r="P34"/>
          <cell r="Q34"/>
          <cell r="R34"/>
          <cell r="S34"/>
          <cell r="T34"/>
          <cell r="U34"/>
          <cell r="V34"/>
          <cell r="W34"/>
          <cell r="X34"/>
          <cell r="Y34"/>
          <cell r="Z34"/>
          <cell r="AA34"/>
          <cell r="AB34"/>
          <cell r="AC34"/>
          <cell r="AD34"/>
          <cell r="AE34"/>
          <cell r="AF34"/>
          <cell r="AG34"/>
          <cell r="AH34"/>
          <cell r="AI34"/>
          <cell r="AJ34"/>
          <cell r="AK34"/>
          <cell r="AL34"/>
          <cell r="AM34"/>
          <cell r="AN34"/>
          <cell r="AO34"/>
          <cell r="AP34"/>
          <cell r="AQ34"/>
          <cell r="AR34"/>
          <cell r="AS34"/>
          <cell r="AT34"/>
          <cell r="AU34"/>
          <cell r="AV34"/>
          <cell r="AW34"/>
          <cell r="AX34"/>
          <cell r="AY34"/>
          <cell r="AZ34"/>
          <cell r="BA34"/>
          <cell r="BB34"/>
          <cell r="BC34"/>
          <cell r="BD34" t="str">
            <v>一般</v>
          </cell>
          <cell r="BE34">
            <v>1000</v>
          </cell>
          <cell r="BF34"/>
          <cell r="BG34"/>
          <cell r="BH34" t="str">
            <v>一般</v>
          </cell>
          <cell r="BI34">
            <v>3000</v>
          </cell>
          <cell r="BJ34"/>
          <cell r="BK34"/>
          <cell r="BL34" t="str">
            <v>未定</v>
          </cell>
          <cell r="BM34"/>
          <cell r="BN34"/>
          <cell r="BO34"/>
          <cell r="BP34" t="str">
            <v>一般</v>
          </cell>
          <cell r="BQ34">
            <v>10000</v>
          </cell>
          <cell r="BR34"/>
          <cell r="BS34"/>
          <cell r="BT34" t="str">
            <v>一般</v>
          </cell>
          <cell r="BU34">
            <v>5000</v>
          </cell>
          <cell r="BV34"/>
          <cell r="BW34"/>
          <cell r="BX34" t="str">
            <v>無し</v>
          </cell>
          <cell r="BY34"/>
          <cell r="BZ34" t="str">
            <v>インフルエンザの実施期間は10月～2月、新型コロナウイルスワクチンの実施機関は10月～3月</v>
          </cell>
          <cell r="CA34" t="str">
            <v>【インフルエンザ（高齢者）・高齢者用肺炎球菌・新型コロナウイルス（高齢者）・帯状疱疹】 生保は全額補助。インフルエンザと他の予防接種の請求請求書を分ける。</v>
          </cell>
        </row>
      </sheetData>
    </sheetDataSet>
  </externalBook>
</externalLink>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3" Type="http://schemas.openxmlformats.org/officeDocument/2006/relationships/hyperlink" Target="mailto:kenkou@city.daisen.lg.jp" TargetMode="External"/><Relationship Id="rId18" Type="http://schemas.openxmlformats.org/officeDocument/2006/relationships/hyperlink" Target="mailto:kosodate@town.mitane.lg.jp/kenkou@town.mitane.lg.jp" TargetMode="External"/><Relationship Id="rId26" Type="http://schemas.openxmlformats.org/officeDocument/2006/relationships/hyperlink" Target="mailto:kenkou@city.yokote.lg.jp" TargetMode="External"/><Relationship Id="rId39" Type="http://schemas.openxmlformats.org/officeDocument/2006/relationships/hyperlink" Target="mailto:kosodate@town.mitane.lg.jp/kenkou@town.mitane.lg.jp" TargetMode="External"/><Relationship Id="rId21" Type="http://schemas.openxmlformats.org/officeDocument/2006/relationships/hyperlink" Target="mailto:g-hoken-c@vill.ogata.lg.jp" TargetMode="External"/><Relationship Id="rId34" Type="http://schemas.openxmlformats.org/officeDocument/2006/relationships/hyperlink" Target="mailto:kenkou@city.daisen.lg.jp" TargetMode="External"/><Relationship Id="rId42" Type="http://schemas.openxmlformats.org/officeDocument/2006/relationships/hyperlink" Target="mailto:g-hoken-c@vill.ogata.lg.jp" TargetMode="External"/><Relationship Id="rId7" Type="http://schemas.openxmlformats.org/officeDocument/2006/relationships/hyperlink" Target="mailto:hokenkaigo@town.gojome.lg.jp" TargetMode="External"/><Relationship Id="rId2" Type="http://schemas.openxmlformats.org/officeDocument/2006/relationships/hyperlink" Target="mailto:anone-neubora@city.nikaho.lg.jp" TargetMode="External"/><Relationship Id="rId16" Type="http://schemas.openxmlformats.org/officeDocument/2006/relationships/hyperlink" Target="mailto:kenkou@city.noshiro.lg.jp" TargetMode="External"/><Relationship Id="rId20" Type="http://schemas.openxmlformats.org/officeDocument/2006/relationships/hyperlink" Target="mailto:hoken@town.happo.lg.jp/abe.risa@town.happo.lg.jp" TargetMode="External"/><Relationship Id="rId29" Type="http://schemas.openxmlformats.org/officeDocument/2006/relationships/hyperlink" Target="mailto:kenkou-center@town.akita-ikawa.lg.jp" TargetMode="External"/><Relationship Id="rId41" Type="http://schemas.openxmlformats.org/officeDocument/2006/relationships/hyperlink" Target="mailto:hoken@town.happo.lg.jp/abe.risa@town.happo.lg.jp" TargetMode="External"/><Relationship Id="rId1" Type="http://schemas.openxmlformats.org/officeDocument/2006/relationships/hyperlink" Target="mailto:ms_katei@town.akita-misato.lg.jp" TargetMode="External"/><Relationship Id="rId6" Type="http://schemas.openxmlformats.org/officeDocument/2006/relationships/hyperlink" Target="mailto:kansenyobo@city.katagami.lg.jp" TargetMode="External"/><Relationship Id="rId11" Type="http://schemas.openxmlformats.org/officeDocument/2006/relationships/hyperlink" Target="mailto:kodomo-gr@city.yuzawa.lg.jp/kenko-gr@city.yuzawa.lg.jp" TargetMode="External"/><Relationship Id="rId24" Type="http://schemas.openxmlformats.org/officeDocument/2006/relationships/hyperlink" Target="mailto:hoken@vill.kamikoani.lg.jp" TargetMode="External"/><Relationship Id="rId32" Type="http://schemas.openxmlformats.org/officeDocument/2006/relationships/hyperlink" Target="mailto:kodomo-gr@city.yuzawa.lg.jp/kenko-gr@city.yuzawa.lg.jp" TargetMode="External"/><Relationship Id="rId37" Type="http://schemas.openxmlformats.org/officeDocument/2006/relationships/hyperlink" Target="mailto:kenkou@city.noshiro.lg.jp" TargetMode="External"/><Relationship Id="rId40" Type="http://schemas.openxmlformats.org/officeDocument/2006/relationships/hyperlink" Target="mailto:kenkou@city.kazuno.lg.jp" TargetMode="External"/><Relationship Id="rId5" Type="http://schemas.openxmlformats.org/officeDocument/2006/relationships/hyperlink" Target="mailto:kenkou@city.yokote.lg.jp" TargetMode="External"/><Relationship Id="rId15" Type="http://schemas.openxmlformats.org/officeDocument/2006/relationships/hyperlink" Target="mailto:kodomo-center@city.semboku.lg.jp/hoken@city.semboku.lg.jp" TargetMode="External"/><Relationship Id="rId23" Type="http://schemas.openxmlformats.org/officeDocument/2006/relationships/hyperlink" Target="mailto:anone-neubora@city.nikaho.lg.jp" TargetMode="External"/><Relationship Id="rId28" Type="http://schemas.openxmlformats.org/officeDocument/2006/relationships/hyperlink" Target="mailto:hokenkaigo@town.gojome.lg.jp" TargetMode="External"/><Relationship Id="rId36" Type="http://schemas.openxmlformats.org/officeDocument/2006/relationships/hyperlink" Target="mailto:kodomo-center@city.semboku.lg.jp/hoken@city.semboku.lg.jp" TargetMode="External"/><Relationship Id="rId10" Type="http://schemas.openxmlformats.org/officeDocument/2006/relationships/hyperlink" Target="mailto:ro-hlhm@city.akita.lg.jp" TargetMode="External"/><Relationship Id="rId19" Type="http://schemas.openxmlformats.org/officeDocument/2006/relationships/hyperlink" Target="mailto:kenkou@city.kazuno.lg.jp" TargetMode="External"/><Relationship Id="rId31" Type="http://schemas.openxmlformats.org/officeDocument/2006/relationships/hyperlink" Target="mailto:ro-hlhm@city.akita.lg.jp" TargetMode="External"/><Relationship Id="rId4" Type="http://schemas.openxmlformats.org/officeDocument/2006/relationships/hyperlink" Target="mailto:kenkou@city.kitaakita.lg.jp" TargetMode="External"/><Relationship Id="rId9" Type="http://schemas.openxmlformats.org/officeDocument/2006/relationships/hyperlink" Target="mailto:ro-hlhm@city.akita.lg.jp" TargetMode="External"/><Relationship Id="rId14" Type="http://schemas.openxmlformats.org/officeDocument/2006/relationships/hyperlink" Target="mailto:ho.soumu@city.odate.lg.jp" TargetMode="External"/><Relationship Id="rId22" Type="http://schemas.openxmlformats.org/officeDocument/2006/relationships/hyperlink" Target="mailto:ms_katei@town.akita-misato.lg.jp" TargetMode="External"/><Relationship Id="rId27" Type="http://schemas.openxmlformats.org/officeDocument/2006/relationships/hyperlink" Target="mailto:kansenyobo@city.katagami.lg.jp" TargetMode="External"/><Relationship Id="rId30" Type="http://schemas.openxmlformats.org/officeDocument/2006/relationships/hyperlink" Target="mailto:ro-hlhm@city.akita.lg.jp" TargetMode="External"/><Relationship Id="rId35" Type="http://schemas.openxmlformats.org/officeDocument/2006/relationships/hyperlink" Target="mailto:ho.soumu@city.odate.lg.jp" TargetMode="External"/><Relationship Id="rId43" Type="http://schemas.openxmlformats.org/officeDocument/2006/relationships/printerSettings" Target="../printerSettings/printerSettings2.bin"/><Relationship Id="rId8" Type="http://schemas.openxmlformats.org/officeDocument/2006/relationships/hyperlink" Target="mailto:kenkou-center@town.akita-ikawa.lg.jp" TargetMode="External"/><Relationship Id="rId3" Type="http://schemas.openxmlformats.org/officeDocument/2006/relationships/hyperlink" Target="mailto:hoken@vill.kamikoani.lg.jp" TargetMode="External"/><Relationship Id="rId12" Type="http://schemas.openxmlformats.org/officeDocument/2006/relationships/hyperlink" Target="mailto:yobou@vill.higashinaruse.lg.jp" TargetMode="External"/><Relationship Id="rId17" Type="http://schemas.openxmlformats.org/officeDocument/2006/relationships/hyperlink" Target="mailto:ksk-health@town.kosaka.lg.jp" TargetMode="External"/><Relationship Id="rId25" Type="http://schemas.openxmlformats.org/officeDocument/2006/relationships/hyperlink" Target="mailto:kenkou@city.kitaakita.lg.jp" TargetMode="External"/><Relationship Id="rId33" Type="http://schemas.openxmlformats.org/officeDocument/2006/relationships/hyperlink" Target="mailto:yobou@vill.higashinaruse.lg.jp" TargetMode="External"/><Relationship Id="rId38" Type="http://schemas.openxmlformats.org/officeDocument/2006/relationships/hyperlink" Target="mailto:ksk-health@town.kosaka.lg.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
    <pageSetUpPr fitToPage="1"/>
  </sheetPr>
  <dimension ref="A1:IT50"/>
  <sheetViews>
    <sheetView tabSelected="1" view="pageBreakPreview" zoomScaleSheetLayoutView="100" workbookViewId="0">
      <selection activeCell="D4" sqref="D4:P4"/>
    </sheetView>
  </sheetViews>
  <sheetFormatPr defaultColWidth="2.5" defaultRowHeight="18.75" customHeight="1" x14ac:dyDescent="0.15"/>
  <cols>
    <col min="1" max="6" width="3.5" style="1" customWidth="1"/>
    <col min="7" max="16" width="2.5" style="1"/>
    <col min="17" max="18" width="2.5" style="1" customWidth="1"/>
    <col min="19" max="26" width="2.5" style="1"/>
    <col min="27" max="28" width="2.5" style="1" customWidth="1"/>
    <col min="29" max="36" width="2.5" style="1"/>
    <col min="37" max="38" width="2.5" style="1" customWidth="1"/>
    <col min="39" max="39" width="2.5" style="1" bestFit="1"/>
    <col min="40" max="40" width="2.5" style="1"/>
    <col min="41" max="42" width="4.375" style="1" customWidth="1"/>
    <col min="43" max="16384" width="2.5" style="1"/>
  </cols>
  <sheetData>
    <row r="1" spans="1:45" ht="20.100000000000001" customHeight="1" x14ac:dyDescent="0.15">
      <c r="A1" s="115" t="s">
        <v>0</v>
      </c>
      <c r="B1" s="115"/>
      <c r="C1" s="115"/>
      <c r="D1" s="115"/>
      <c r="E1" s="115"/>
      <c r="F1" s="115"/>
      <c r="G1" s="115"/>
      <c r="H1" s="115"/>
      <c r="I1" s="115"/>
      <c r="J1" s="115"/>
      <c r="K1" s="115"/>
      <c r="L1" s="115"/>
      <c r="M1" s="115"/>
      <c r="N1" s="115"/>
      <c r="O1" s="115"/>
      <c r="P1" s="115"/>
      <c r="Q1" s="115"/>
      <c r="R1" s="115"/>
      <c r="S1" s="115"/>
      <c r="T1" s="115"/>
      <c r="U1" s="115"/>
      <c r="V1" s="115"/>
      <c r="W1" s="115"/>
      <c r="X1" s="115"/>
      <c r="Y1" s="115"/>
      <c r="Z1" s="115"/>
      <c r="AA1" s="115"/>
      <c r="AB1" s="115"/>
      <c r="AC1" s="115"/>
      <c r="AD1" s="115"/>
      <c r="AE1" s="115"/>
      <c r="AF1" s="115"/>
      <c r="AG1" s="115"/>
      <c r="AH1" s="115"/>
      <c r="AI1" s="115"/>
      <c r="AJ1" s="115"/>
      <c r="AK1" s="115"/>
      <c r="AL1" s="115"/>
      <c r="AN1" s="19"/>
    </row>
    <row r="2" spans="1:45" ht="20.100000000000001" customHeight="1" x14ac:dyDescent="0.15">
      <c r="A2" s="115" t="s">
        <v>11</v>
      </c>
      <c r="B2" s="115"/>
      <c r="C2" s="115"/>
      <c r="D2" s="115"/>
      <c r="E2" s="115"/>
      <c r="F2" s="115"/>
      <c r="G2" s="115"/>
      <c r="H2" s="115"/>
      <c r="I2" s="115"/>
      <c r="J2" s="115"/>
      <c r="K2" s="115"/>
      <c r="L2" s="115"/>
      <c r="M2" s="115"/>
      <c r="N2" s="115"/>
      <c r="O2" s="115"/>
      <c r="P2" s="115"/>
      <c r="Q2" s="115"/>
      <c r="R2" s="115"/>
      <c r="S2" s="115"/>
      <c r="T2" s="115"/>
      <c r="U2" s="115"/>
      <c r="V2" s="115"/>
      <c r="W2" s="115"/>
      <c r="X2" s="115"/>
      <c r="Y2" s="115"/>
      <c r="Z2" s="115"/>
      <c r="AA2" s="115"/>
      <c r="AB2" s="115"/>
      <c r="AC2" s="115"/>
      <c r="AD2" s="115"/>
      <c r="AE2" s="115"/>
      <c r="AF2" s="115"/>
      <c r="AG2" s="115"/>
      <c r="AH2" s="115"/>
      <c r="AI2" s="115"/>
      <c r="AJ2" s="115"/>
      <c r="AK2" s="115"/>
      <c r="AL2" s="115"/>
    </row>
    <row r="3" spans="1:45" ht="20.100000000000001" customHeight="1" x14ac:dyDescent="0.15">
      <c r="AB3" s="1" t="s">
        <v>8</v>
      </c>
      <c r="AD3" s="116"/>
      <c r="AE3" s="116"/>
      <c r="AF3" s="17" t="s">
        <v>14</v>
      </c>
      <c r="AG3" s="117"/>
      <c r="AH3" s="117"/>
      <c r="AI3" s="17" t="s">
        <v>15</v>
      </c>
      <c r="AJ3" s="117"/>
      <c r="AK3" s="117"/>
      <c r="AL3" s="17" t="s">
        <v>6</v>
      </c>
    </row>
    <row r="4" spans="1:45" ht="20.100000000000001" customHeight="1" x14ac:dyDescent="0.15">
      <c r="A4" s="7"/>
      <c r="B4" s="11" t="s">
        <v>2</v>
      </c>
      <c r="D4" s="118" t="s">
        <v>18</v>
      </c>
      <c r="E4" s="118"/>
      <c r="F4" s="118"/>
      <c r="G4" s="118"/>
      <c r="H4" s="118"/>
      <c r="I4" s="118"/>
      <c r="J4" s="118"/>
      <c r="K4" s="118"/>
      <c r="L4" s="118"/>
      <c r="M4" s="118"/>
      <c r="N4" s="118"/>
      <c r="O4" s="118"/>
      <c r="P4" s="118"/>
      <c r="Q4" s="15"/>
      <c r="R4" s="15"/>
      <c r="AO4" s="21" t="s">
        <v>21</v>
      </c>
    </row>
    <row r="5" spans="1:45" ht="20.100000000000001" customHeight="1" x14ac:dyDescent="0.15">
      <c r="R5" s="119" t="s">
        <v>22</v>
      </c>
      <c r="S5" s="119"/>
      <c r="T5" s="119"/>
      <c r="U5" s="119"/>
      <c r="V5" s="119"/>
      <c r="W5" s="16" t="s">
        <v>23</v>
      </c>
      <c r="X5" s="120"/>
      <c r="Y5" s="120"/>
      <c r="Z5" s="120"/>
      <c r="AA5" s="120"/>
      <c r="AB5" s="120"/>
      <c r="AC5" s="120"/>
      <c r="AD5" s="120"/>
      <c r="AE5" s="120"/>
      <c r="AF5" s="120"/>
      <c r="AG5" s="120"/>
      <c r="AH5" s="120"/>
      <c r="AI5" s="120"/>
      <c r="AJ5" s="120"/>
      <c r="AK5" s="120"/>
      <c r="AM5" s="18"/>
    </row>
    <row r="6" spans="1:45" ht="20.100000000000001" customHeight="1" x14ac:dyDescent="0.15">
      <c r="R6" s="119" t="s">
        <v>27</v>
      </c>
      <c r="S6" s="119"/>
      <c r="T6" s="119"/>
      <c r="U6" s="119"/>
      <c r="V6" s="119"/>
      <c r="W6" s="11" t="s">
        <v>23</v>
      </c>
      <c r="X6" s="121"/>
      <c r="Y6" s="121"/>
      <c r="Z6" s="121"/>
      <c r="AA6" s="121"/>
      <c r="AB6" s="121"/>
      <c r="AC6" s="121"/>
      <c r="AD6" s="121"/>
      <c r="AE6" s="121"/>
      <c r="AF6" s="121"/>
      <c r="AG6" s="121"/>
      <c r="AH6" s="121"/>
      <c r="AI6" s="121"/>
      <c r="AJ6" s="121"/>
      <c r="AK6" s="121"/>
      <c r="AM6" s="18"/>
    </row>
    <row r="7" spans="1:45" ht="20.100000000000001" customHeight="1" x14ac:dyDescent="0.15">
      <c r="R7" s="119" t="s">
        <v>29</v>
      </c>
      <c r="S7" s="119"/>
      <c r="T7" s="119"/>
      <c r="U7" s="119"/>
      <c r="V7" s="119"/>
      <c r="W7" s="11" t="s">
        <v>23</v>
      </c>
      <c r="X7" s="121"/>
      <c r="Y7" s="121"/>
      <c r="Z7" s="121"/>
      <c r="AA7" s="121"/>
      <c r="AB7" s="121"/>
      <c r="AC7" s="121"/>
      <c r="AD7" s="121"/>
      <c r="AE7" s="121"/>
      <c r="AF7" s="121"/>
      <c r="AG7" s="121"/>
      <c r="AH7" s="121"/>
      <c r="AI7" s="121"/>
      <c r="AJ7" s="121"/>
      <c r="AK7" s="121"/>
      <c r="AM7" s="18"/>
    </row>
    <row r="8" spans="1:45" ht="20.100000000000001" customHeight="1" x14ac:dyDescent="0.15">
      <c r="R8" s="119" t="s">
        <v>213</v>
      </c>
      <c r="S8" s="119"/>
      <c r="T8" s="119"/>
      <c r="U8" s="119"/>
      <c r="V8" s="119"/>
      <c r="W8" s="11" t="s">
        <v>23</v>
      </c>
      <c r="X8" s="120"/>
      <c r="Y8" s="120"/>
      <c r="Z8" s="120"/>
      <c r="AA8" s="120"/>
      <c r="AB8" s="120"/>
      <c r="AC8" s="120"/>
      <c r="AD8" s="120"/>
      <c r="AE8" s="120"/>
      <c r="AF8" s="120"/>
      <c r="AG8" s="120"/>
      <c r="AH8" s="120"/>
      <c r="AI8" s="120"/>
      <c r="AJ8" s="120"/>
      <c r="AK8" s="51" t="str">
        <f>IF(VLOOKUP($D$4,委託料一覧!A6:CE34,80,FALSE)=0,"",VLOOKUP($D$4,委託料一覧!A6:CE34,80,FALSE))</f>
        <v/>
      </c>
      <c r="AM8" s="18"/>
    </row>
    <row r="9" spans="1:45" ht="20.100000000000001" customHeight="1" x14ac:dyDescent="0.15">
      <c r="I9" s="13" t="s">
        <v>37</v>
      </c>
      <c r="J9" s="1" t="s">
        <v>8</v>
      </c>
      <c r="L9" s="116"/>
      <c r="M9" s="116"/>
      <c r="N9" s="11" t="s">
        <v>14</v>
      </c>
      <c r="O9" s="117"/>
      <c r="P9" s="117"/>
      <c r="Q9" s="122" t="s">
        <v>38</v>
      </c>
      <c r="R9" s="122"/>
      <c r="S9" s="1" t="s">
        <v>40</v>
      </c>
    </row>
    <row r="10" spans="1:45" s="2" customFormat="1" ht="10.15" customHeight="1" x14ac:dyDescent="0.15"/>
    <row r="11" spans="1:45" s="2" customFormat="1" ht="18.75" customHeight="1" x14ac:dyDescent="0.15">
      <c r="I11" s="123" t="s">
        <v>41</v>
      </c>
      <c r="J11" s="123"/>
      <c r="K11" s="123"/>
      <c r="L11" s="123"/>
      <c r="M11" s="123"/>
      <c r="N11" s="123"/>
      <c r="O11" s="1"/>
      <c r="P11" s="124">
        <f>AC32</f>
        <v>0</v>
      </c>
      <c r="Q11" s="124"/>
      <c r="R11" s="124"/>
      <c r="S11" s="124"/>
      <c r="T11" s="124"/>
      <c r="U11" s="124"/>
      <c r="V11" s="124"/>
      <c r="W11" s="124"/>
      <c r="X11" s="124"/>
      <c r="Y11" s="124"/>
      <c r="Z11" s="124"/>
      <c r="AA11" s="124"/>
      <c r="AB11" s="125" t="s">
        <v>48</v>
      </c>
      <c r="AC11" s="125"/>
    </row>
    <row r="12" spans="1:45" s="2" customFormat="1" ht="10.15" customHeight="1" x14ac:dyDescent="0.15">
      <c r="M12" s="14"/>
    </row>
    <row r="13" spans="1:45" s="2" customFormat="1" ht="16.5" customHeight="1" x14ac:dyDescent="0.15">
      <c r="A13" s="1" t="s">
        <v>42</v>
      </c>
      <c r="T13" s="126" t="str">
        <f>"( "&amp;委託料一覧!A2&amp;" )"</f>
        <v>( 令和７年４月１日現在 )</v>
      </c>
      <c r="U13" s="126"/>
      <c r="V13" s="126"/>
      <c r="W13" s="126"/>
      <c r="X13" s="126"/>
      <c r="Y13" s="126"/>
      <c r="Z13" s="126"/>
      <c r="AA13" s="126"/>
    </row>
    <row r="14" spans="1:45" s="2" customFormat="1" ht="15" customHeight="1" x14ac:dyDescent="0.15">
      <c r="A14" s="127" t="s">
        <v>246</v>
      </c>
      <c r="B14" s="128"/>
      <c r="C14" s="128"/>
      <c r="D14" s="128"/>
      <c r="E14" s="128"/>
      <c r="F14" s="129"/>
      <c r="G14" s="127" t="s">
        <v>47</v>
      </c>
      <c r="H14" s="130"/>
      <c r="I14" s="130"/>
      <c r="J14" s="130"/>
      <c r="K14" s="131"/>
      <c r="L14" s="132" t="s">
        <v>49</v>
      </c>
      <c r="M14" s="132"/>
      <c r="N14" s="132"/>
      <c r="O14" s="132"/>
      <c r="P14" s="132"/>
      <c r="Q14" s="132"/>
      <c r="R14" s="132"/>
      <c r="S14" s="132" t="s">
        <v>43</v>
      </c>
      <c r="T14" s="132"/>
      <c r="U14" s="132"/>
      <c r="V14" s="132"/>
      <c r="W14" s="132"/>
      <c r="X14" s="132"/>
      <c r="Y14" s="132"/>
      <c r="Z14" s="132"/>
      <c r="AA14" s="132"/>
      <c r="AB14" s="132"/>
      <c r="AC14" s="132" t="s">
        <v>33</v>
      </c>
      <c r="AD14" s="132"/>
      <c r="AE14" s="132"/>
      <c r="AF14" s="132"/>
      <c r="AG14" s="132"/>
      <c r="AH14" s="132"/>
      <c r="AI14" s="132"/>
      <c r="AJ14" s="132"/>
      <c r="AK14" s="132"/>
      <c r="AL14" s="132"/>
    </row>
    <row r="15" spans="1:45" s="2" customFormat="1" ht="15" customHeight="1" x14ac:dyDescent="0.15">
      <c r="A15" s="263" t="s">
        <v>24</v>
      </c>
      <c r="B15" s="264"/>
      <c r="C15" s="264"/>
      <c r="D15" s="264"/>
      <c r="E15" s="264"/>
      <c r="F15" s="265"/>
      <c r="G15" s="158" t="s">
        <v>365</v>
      </c>
      <c r="H15" s="159"/>
      <c r="I15" s="159"/>
      <c r="J15" s="159"/>
      <c r="K15" s="160"/>
      <c r="L15" s="133"/>
      <c r="M15" s="134"/>
      <c r="N15" s="134"/>
      <c r="O15" s="134"/>
      <c r="P15" s="134"/>
      <c r="Q15" s="135" t="str">
        <f>IF(G15="","",IF(ISBLANK(L15)=TRUE,"","人"))</f>
        <v/>
      </c>
      <c r="R15" s="136"/>
      <c r="S15" s="137"/>
      <c r="T15" s="138"/>
      <c r="U15" s="138"/>
      <c r="V15" s="138"/>
      <c r="W15" s="138"/>
      <c r="X15" s="138"/>
      <c r="Y15" s="138"/>
      <c r="Z15" s="138"/>
      <c r="AA15" s="135" t="str">
        <f>IF($S$15=0,"","円")</f>
        <v/>
      </c>
      <c r="AB15" s="136"/>
      <c r="AC15" s="139">
        <f t="shared" ref="AC15:AC31" si="0">L15*S15</f>
        <v>0</v>
      </c>
      <c r="AD15" s="140"/>
      <c r="AE15" s="140"/>
      <c r="AF15" s="140"/>
      <c r="AG15" s="140"/>
      <c r="AH15" s="140"/>
      <c r="AI15" s="140"/>
      <c r="AJ15" s="140"/>
      <c r="AK15" s="135" t="str">
        <f>IF(G15="","",IF(ISBLANK(L15)=TRUE,"","円"))</f>
        <v/>
      </c>
      <c r="AL15" s="136"/>
      <c r="AO15" s="22"/>
      <c r="AP15" s="22"/>
      <c r="AQ15" s="22"/>
      <c r="AR15" s="22"/>
      <c r="AS15" s="22"/>
    </row>
    <row r="16" spans="1:45" s="2" customFormat="1" ht="15" customHeight="1" x14ac:dyDescent="0.15">
      <c r="A16" s="266"/>
      <c r="B16" s="267"/>
      <c r="C16" s="267"/>
      <c r="D16" s="267"/>
      <c r="E16" s="267"/>
      <c r="F16" s="268"/>
      <c r="G16" s="141" t="str">
        <f>IF(VLOOKUP($D$4,委託料一覧!A6:BY34,委託料一覧!BB3,FALSE)=0,"",VLOOKUP($D$4,委託料一覧!A6:BY34,委託料一覧!BB3,FALSE))</f>
        <v/>
      </c>
      <c r="H16" s="142"/>
      <c r="I16" s="142"/>
      <c r="J16" s="142"/>
      <c r="K16" s="143"/>
      <c r="L16" s="144"/>
      <c r="M16" s="144"/>
      <c r="N16" s="144"/>
      <c r="O16" s="144"/>
      <c r="P16" s="145"/>
      <c r="Q16" s="146" t="str">
        <f>IF(G16="","",IF(ISBLANK(L16)=TRUE,"","人"))</f>
        <v/>
      </c>
      <c r="R16" s="147"/>
      <c r="S16" s="148">
        <f>VLOOKUP($D$4,委託料一覧!A6:CA34,委託料一覧!BC3,FALSE)</f>
        <v>0</v>
      </c>
      <c r="T16" s="149"/>
      <c r="U16" s="149"/>
      <c r="V16" s="149"/>
      <c r="W16" s="149"/>
      <c r="X16" s="149"/>
      <c r="Y16" s="149"/>
      <c r="Z16" s="149"/>
      <c r="AA16" s="146" t="str">
        <f>IF(S16=0,"","円")</f>
        <v/>
      </c>
      <c r="AB16" s="147"/>
      <c r="AC16" s="150">
        <f>L16*S16</f>
        <v>0</v>
      </c>
      <c r="AD16" s="150"/>
      <c r="AE16" s="150"/>
      <c r="AF16" s="150"/>
      <c r="AG16" s="150"/>
      <c r="AH16" s="150"/>
      <c r="AI16" s="150"/>
      <c r="AJ16" s="148"/>
      <c r="AK16" s="146" t="str">
        <f>IF(G16="","",IF(ISBLANK(L16)=TRUE,"","円"))</f>
        <v/>
      </c>
      <c r="AL16" s="147"/>
      <c r="AO16" s="22" t="str">
        <f ca="1">_xlfn.FORMULATEXT(G16)</f>
        <v>=IF(VLOOKUP($D$4,委託料一覧!A6:BY34,委託料一覧!BB3,FALSE)=0,"",VLOOKUP($D$4,委託料一覧!A6:BY34,委託料一覧!BB3,FALSE))</v>
      </c>
      <c r="AP16" s="22" t="str">
        <f ca="1">_xlfn.FORMULATEXT(S16)</f>
        <v>=VLOOKUP($D$4,委託料一覧!A6:CA34,委託料一覧!BC3,FALSE)</v>
      </c>
      <c r="AQ16" s="22"/>
      <c r="AR16" s="22"/>
      <c r="AS16" s="22"/>
    </row>
    <row r="17" spans="1:45" s="2" customFormat="1" ht="15" customHeight="1" x14ac:dyDescent="0.15">
      <c r="A17" s="269"/>
      <c r="B17" s="270"/>
      <c r="C17" s="270"/>
      <c r="D17" s="270"/>
      <c r="E17" s="270"/>
      <c r="F17" s="271"/>
      <c r="G17" s="168" t="str">
        <f>IF(VLOOKUP($D$4,委託料一覧!A6:BY34,委託料一覧!BD3,FALSE)=0,"",VLOOKUP($D$4,委託料一覧!A6:BY34,委託料一覧!BD3,FALSE))</f>
        <v/>
      </c>
      <c r="H17" s="284"/>
      <c r="I17" s="284"/>
      <c r="J17" s="284"/>
      <c r="K17" s="285"/>
      <c r="L17" s="151"/>
      <c r="M17" s="151"/>
      <c r="N17" s="151"/>
      <c r="O17" s="151"/>
      <c r="P17" s="152"/>
      <c r="Q17" s="153" t="str">
        <f>IF(ISBLANK(L17)=TRUE,"","人")</f>
        <v/>
      </c>
      <c r="R17" s="154"/>
      <c r="S17" s="155">
        <f>VLOOKUP($D$4,委託料一覧!A6:CA34,委託料一覧!BE3,FALSE)</f>
        <v>0</v>
      </c>
      <c r="T17" s="156"/>
      <c r="U17" s="156"/>
      <c r="V17" s="156"/>
      <c r="W17" s="156"/>
      <c r="X17" s="156"/>
      <c r="Y17" s="156"/>
      <c r="Z17" s="156"/>
      <c r="AA17" s="153" t="str">
        <f>IF($S$17=0,"","円")</f>
        <v/>
      </c>
      <c r="AB17" s="154"/>
      <c r="AC17" s="157">
        <f t="shared" si="0"/>
        <v>0</v>
      </c>
      <c r="AD17" s="157"/>
      <c r="AE17" s="157"/>
      <c r="AF17" s="157"/>
      <c r="AG17" s="157"/>
      <c r="AH17" s="157"/>
      <c r="AI17" s="157"/>
      <c r="AJ17" s="155"/>
      <c r="AK17" s="153" t="str">
        <f>IF(ISBLANK(L17)=TRUE,"","円")</f>
        <v/>
      </c>
      <c r="AL17" s="154"/>
      <c r="AO17" s="22" t="str">
        <f ca="1">_xlfn.FORMULATEXT(G17)</f>
        <v>=IF(VLOOKUP($D$4,委託料一覧!A6:BY34,委託料一覧!BD3,FALSE)=0,"",VLOOKUP($D$4,委託料一覧!A6:BY34,委託料一覧!BD3,FALSE))</v>
      </c>
      <c r="AP17" s="22" t="str">
        <f ca="1">_xlfn.FORMULATEXT(S17)</f>
        <v>=VLOOKUP($D$4,委託料一覧!A6:CA34,委託料一覧!BE3,FALSE)</v>
      </c>
      <c r="AQ17" s="22"/>
      <c r="AR17" s="22"/>
      <c r="AS17" s="22"/>
    </row>
    <row r="18" spans="1:45" s="2" customFormat="1" ht="15" customHeight="1" x14ac:dyDescent="0.15">
      <c r="A18" s="272" t="s">
        <v>19</v>
      </c>
      <c r="B18" s="273"/>
      <c r="C18" s="273"/>
      <c r="D18" s="273"/>
      <c r="E18" s="273"/>
      <c r="F18" s="274"/>
      <c r="G18" s="158" t="s">
        <v>365</v>
      </c>
      <c r="H18" s="159"/>
      <c r="I18" s="159"/>
      <c r="J18" s="159"/>
      <c r="K18" s="160"/>
      <c r="L18" s="133"/>
      <c r="M18" s="134"/>
      <c r="N18" s="134"/>
      <c r="O18" s="134"/>
      <c r="P18" s="134"/>
      <c r="Q18" s="135" t="str">
        <f>IF(G18="","",IF(ISBLANK(L18)=TRUE,"","人"))</f>
        <v/>
      </c>
      <c r="R18" s="136"/>
      <c r="S18" s="137"/>
      <c r="T18" s="138"/>
      <c r="U18" s="138"/>
      <c r="V18" s="138"/>
      <c r="W18" s="138"/>
      <c r="X18" s="138"/>
      <c r="Y18" s="138"/>
      <c r="Z18" s="138"/>
      <c r="AA18" s="135" t="str">
        <f>IF($S$18=0,"","円")</f>
        <v/>
      </c>
      <c r="AB18" s="136"/>
      <c r="AC18" s="139">
        <f>L18*S18</f>
        <v>0</v>
      </c>
      <c r="AD18" s="140"/>
      <c r="AE18" s="140"/>
      <c r="AF18" s="140"/>
      <c r="AG18" s="140"/>
      <c r="AH18" s="140"/>
      <c r="AI18" s="140"/>
      <c r="AJ18" s="140"/>
      <c r="AK18" s="135" t="str">
        <f>IF(G18="","",IF(ISBLANK(L18)=TRUE,"","円"))</f>
        <v/>
      </c>
      <c r="AL18" s="136"/>
      <c r="AO18" s="22"/>
      <c r="AP18" s="22"/>
      <c r="AQ18" s="22"/>
      <c r="AR18" s="22"/>
      <c r="AS18" s="22"/>
    </row>
    <row r="19" spans="1:45" s="2" customFormat="1" ht="15" customHeight="1" x14ac:dyDescent="0.15">
      <c r="A19" s="275"/>
      <c r="B19" s="276"/>
      <c r="C19" s="276"/>
      <c r="D19" s="276"/>
      <c r="E19" s="276"/>
      <c r="F19" s="277"/>
      <c r="G19" s="141" t="str">
        <f>IF(VLOOKUP($D$4,委託料一覧!A6:BY34,委託料一覧!BF3,FALSE)=0,"",VLOOKUP($D$4,委託料一覧!A6:CA34,委託料一覧!BF3,FALSE))</f>
        <v/>
      </c>
      <c r="H19" s="282"/>
      <c r="I19" s="282"/>
      <c r="J19" s="282"/>
      <c r="K19" s="283"/>
      <c r="L19" s="161"/>
      <c r="M19" s="161"/>
      <c r="N19" s="161"/>
      <c r="O19" s="161"/>
      <c r="P19" s="162"/>
      <c r="Q19" s="163" t="str">
        <f>IF(G19="","",IF(ISBLANK(L19)=TRUE,"","人"))</f>
        <v/>
      </c>
      <c r="R19" s="164"/>
      <c r="S19" s="165">
        <f>VLOOKUP($D$4,委託料一覧!A6:CA34,委託料一覧!BG3,FALSE)</f>
        <v>0</v>
      </c>
      <c r="T19" s="166"/>
      <c r="U19" s="166"/>
      <c r="V19" s="166"/>
      <c r="W19" s="166"/>
      <c r="X19" s="166"/>
      <c r="Y19" s="166"/>
      <c r="Z19" s="166"/>
      <c r="AA19" s="163" t="str">
        <f>IF(S19=0,"","円")</f>
        <v/>
      </c>
      <c r="AB19" s="164"/>
      <c r="AC19" s="167">
        <f t="shared" si="0"/>
        <v>0</v>
      </c>
      <c r="AD19" s="167"/>
      <c r="AE19" s="167"/>
      <c r="AF19" s="167"/>
      <c r="AG19" s="167"/>
      <c r="AH19" s="167"/>
      <c r="AI19" s="167"/>
      <c r="AJ19" s="165"/>
      <c r="AK19" s="163" t="str">
        <f>IF(G19="","",IF(ISBLANK(L19)=TRUE,"","円"))</f>
        <v/>
      </c>
      <c r="AL19" s="164"/>
      <c r="AO19" s="22" t="str">
        <f ca="1">_xlfn.FORMULATEXT(G19)</f>
        <v>=IF(VLOOKUP($D$4,委託料一覧!A6:BY34,委託料一覧!BF3,FALSE)=0,"",VLOOKUP($D$4,委託料一覧!A6:CA34,委託料一覧!BF3,FALSE))</v>
      </c>
      <c r="AP19" s="22" t="str">
        <f ca="1">_xlfn.FORMULATEXT(S19)</f>
        <v>=VLOOKUP($D$4,委託料一覧!A6:CA34,委託料一覧!BG3,FALSE)</v>
      </c>
      <c r="AQ19" s="22"/>
      <c r="AR19" s="22"/>
      <c r="AS19" s="22"/>
    </row>
    <row r="20" spans="1:45" s="2" customFormat="1" ht="15" customHeight="1" x14ac:dyDescent="0.15">
      <c r="A20" s="278"/>
      <c r="B20" s="279"/>
      <c r="C20" s="279"/>
      <c r="D20" s="279"/>
      <c r="E20" s="279"/>
      <c r="F20" s="280"/>
      <c r="G20" s="168" t="str">
        <f>IF(VLOOKUP($D$4,委託料一覧!A6:CA34,委託料一覧!BH3,FALSE)=0,"",VLOOKUP($D$4,委託料一覧!A6:BY34,委託料一覧!BH3,FALSE))</f>
        <v/>
      </c>
      <c r="H20" s="169"/>
      <c r="I20" s="169"/>
      <c r="J20" s="169"/>
      <c r="K20" s="170"/>
      <c r="L20" s="171"/>
      <c r="M20" s="171"/>
      <c r="N20" s="171"/>
      <c r="O20" s="171"/>
      <c r="P20" s="172"/>
      <c r="Q20" s="173" t="str">
        <f>IF(ISBLANK(L20)=TRUE,"","人")</f>
        <v/>
      </c>
      <c r="R20" s="174"/>
      <c r="S20" s="175">
        <f>VLOOKUP($D$4,委託料一覧!A6:CA34,委託料一覧!BI3,FALSE)</f>
        <v>0</v>
      </c>
      <c r="T20" s="176"/>
      <c r="U20" s="176"/>
      <c r="V20" s="176"/>
      <c r="W20" s="176"/>
      <c r="X20" s="176"/>
      <c r="Y20" s="176"/>
      <c r="Z20" s="176"/>
      <c r="AA20" s="173" t="str">
        <f>IF($S$20=0,"","円")</f>
        <v/>
      </c>
      <c r="AB20" s="174"/>
      <c r="AC20" s="177">
        <f t="shared" si="0"/>
        <v>0</v>
      </c>
      <c r="AD20" s="177"/>
      <c r="AE20" s="177"/>
      <c r="AF20" s="177"/>
      <c r="AG20" s="177"/>
      <c r="AH20" s="177"/>
      <c r="AI20" s="177"/>
      <c r="AJ20" s="175"/>
      <c r="AK20" s="173" t="str">
        <f>IF(ISBLANK(L20)=TRUE,"","円")</f>
        <v/>
      </c>
      <c r="AL20" s="174"/>
      <c r="AO20" s="22" t="str">
        <f ca="1">_xlfn.FORMULATEXT(G20)</f>
        <v>=IF(VLOOKUP($D$4,委託料一覧!A6:CA34,委託料一覧!BH3,FALSE)=0,"",VLOOKUP($D$4,委託料一覧!A6:BY34,委託料一覧!BH3,FALSE))</v>
      </c>
      <c r="AP20" s="22" t="str">
        <f ca="1">_xlfn.FORMULATEXT(S20)</f>
        <v>=VLOOKUP($D$4,委託料一覧!A6:CA34,委託料一覧!BI3,FALSE)</v>
      </c>
      <c r="AQ20" s="22"/>
      <c r="AR20" s="22"/>
      <c r="AS20" s="22"/>
    </row>
    <row r="21" spans="1:45" s="2" customFormat="1" ht="15" customHeight="1" x14ac:dyDescent="0.15">
      <c r="A21" s="158" t="s">
        <v>129</v>
      </c>
      <c r="B21" s="159"/>
      <c r="C21" s="159"/>
      <c r="D21" s="159"/>
      <c r="E21" s="159"/>
      <c r="F21" s="160"/>
      <c r="G21" s="158" t="s">
        <v>365</v>
      </c>
      <c r="H21" s="159"/>
      <c r="I21" s="159"/>
      <c r="J21" s="159"/>
      <c r="K21" s="160"/>
      <c r="L21" s="178"/>
      <c r="M21" s="179"/>
      <c r="N21" s="179"/>
      <c r="O21" s="179"/>
      <c r="P21" s="179"/>
      <c r="Q21" s="135" t="str">
        <f>IF(G21="","",IF(ISBLANK(L21)=TRUE,"","人"))</f>
        <v/>
      </c>
      <c r="R21" s="136"/>
      <c r="S21" s="180"/>
      <c r="T21" s="181"/>
      <c r="U21" s="181"/>
      <c r="V21" s="181"/>
      <c r="W21" s="181"/>
      <c r="X21" s="181"/>
      <c r="Y21" s="181"/>
      <c r="Z21" s="181"/>
      <c r="AA21" s="182" t="str">
        <f t="shared" ref="AA21:AA29" si="1">IF($S21=0,"","円")</f>
        <v/>
      </c>
      <c r="AB21" s="183"/>
      <c r="AC21" s="139">
        <f t="shared" si="0"/>
        <v>0</v>
      </c>
      <c r="AD21" s="140"/>
      <c r="AE21" s="140"/>
      <c r="AF21" s="140"/>
      <c r="AG21" s="140"/>
      <c r="AH21" s="140"/>
      <c r="AI21" s="140"/>
      <c r="AJ21" s="140"/>
      <c r="AK21" s="135" t="str">
        <f>IF(G21="","",IF(ISBLANK(L21)=TRUE,"","円"))</f>
        <v/>
      </c>
      <c r="AL21" s="136"/>
      <c r="AO21" s="22"/>
      <c r="AP21" s="22"/>
      <c r="AQ21" s="22"/>
      <c r="AR21" s="22"/>
      <c r="AS21" s="22"/>
    </row>
    <row r="22" spans="1:45" s="2" customFormat="1" ht="15" customHeight="1" x14ac:dyDescent="0.15">
      <c r="A22" s="281"/>
      <c r="B22" s="282"/>
      <c r="C22" s="282"/>
      <c r="D22" s="282"/>
      <c r="E22" s="282"/>
      <c r="F22" s="283"/>
      <c r="G22" s="141" t="str">
        <f>IF(VLOOKUP($D$4,委託料一覧!A6:BY34,委託料一覧!BJ3,FALSE)=0,"",VLOOKUP($D$4,委託料一覧!A6:BY34,委託料一覧!BJ3,FALSE))</f>
        <v/>
      </c>
      <c r="H22" s="142"/>
      <c r="I22" s="142"/>
      <c r="J22" s="142"/>
      <c r="K22" s="143"/>
      <c r="L22" s="184"/>
      <c r="M22" s="185"/>
      <c r="N22" s="185"/>
      <c r="O22" s="185"/>
      <c r="P22" s="185"/>
      <c r="Q22" s="163" t="str">
        <f>IF(G22="","",IF(ISBLANK(L22)=TRUE,"","人"))</f>
        <v/>
      </c>
      <c r="R22" s="164"/>
      <c r="S22" s="186">
        <f>VLOOKUP($D$4,委託料一覧!A6:CA34,委託料一覧!BK3,FALSE)</f>
        <v>0</v>
      </c>
      <c r="T22" s="187"/>
      <c r="U22" s="187"/>
      <c r="V22" s="187"/>
      <c r="W22" s="187"/>
      <c r="X22" s="187"/>
      <c r="Y22" s="187"/>
      <c r="Z22" s="187"/>
      <c r="AA22" s="188" t="str">
        <f t="shared" si="1"/>
        <v/>
      </c>
      <c r="AB22" s="163"/>
      <c r="AC22" s="167">
        <f t="shared" si="0"/>
        <v>0</v>
      </c>
      <c r="AD22" s="167"/>
      <c r="AE22" s="167"/>
      <c r="AF22" s="167"/>
      <c r="AG22" s="167"/>
      <c r="AH22" s="167"/>
      <c r="AI22" s="167"/>
      <c r="AJ22" s="165"/>
      <c r="AK22" s="163" t="str">
        <f>IF(G22="","",IF(ISBLANK(L22)=TRUE,"","円"))</f>
        <v/>
      </c>
      <c r="AL22" s="164"/>
      <c r="AO22" s="22" t="str">
        <f ca="1">_xlfn.FORMULATEXT(G22)</f>
        <v>=IF(VLOOKUP($D$4,委託料一覧!A6:BY34,委託料一覧!BJ3,FALSE)=0,"",VLOOKUP($D$4,委託料一覧!A6:BY34,委託料一覧!BJ3,FALSE))</v>
      </c>
      <c r="AP22" s="22" t="str">
        <f ca="1">_xlfn.FORMULATEXT(S22)</f>
        <v>=VLOOKUP($D$4,委託料一覧!A6:CA34,委託料一覧!BK3,FALSE)</v>
      </c>
      <c r="AQ22" s="22"/>
      <c r="AR22" s="22"/>
      <c r="AS22" s="22"/>
    </row>
    <row r="23" spans="1:45" s="2" customFormat="1" ht="15" customHeight="1" x14ac:dyDescent="0.15">
      <c r="A23" s="168"/>
      <c r="B23" s="284"/>
      <c r="C23" s="284"/>
      <c r="D23" s="284"/>
      <c r="E23" s="284"/>
      <c r="F23" s="285"/>
      <c r="G23" s="168" t="str">
        <f>IF(VLOOKUP($D$4,委託料一覧!A6:BY34,委託料一覧!BL3,FALSE)=0,"",VLOOKUP($D$4,委託料一覧!A6:BY34,委託料一覧!BL3,FALSE))</f>
        <v/>
      </c>
      <c r="H23" s="284"/>
      <c r="I23" s="284"/>
      <c r="J23" s="284"/>
      <c r="K23" s="285"/>
      <c r="L23" s="189"/>
      <c r="M23" s="190"/>
      <c r="N23" s="190"/>
      <c r="O23" s="190"/>
      <c r="P23" s="190"/>
      <c r="Q23" s="173" t="str">
        <f>IF(ISBLANK(L23)=TRUE,"","人")</f>
        <v/>
      </c>
      <c r="R23" s="174"/>
      <c r="S23" s="191">
        <f>VLOOKUP($D$4,委託料一覧!A6:CA34,委託料一覧!BM3,FALSE)</f>
        <v>0</v>
      </c>
      <c r="T23" s="192"/>
      <c r="U23" s="192"/>
      <c r="V23" s="192"/>
      <c r="W23" s="192"/>
      <c r="X23" s="192"/>
      <c r="Y23" s="192"/>
      <c r="Z23" s="192"/>
      <c r="AA23" s="193" t="str">
        <f t="shared" si="1"/>
        <v/>
      </c>
      <c r="AB23" s="173"/>
      <c r="AC23" s="177">
        <f t="shared" si="0"/>
        <v>0</v>
      </c>
      <c r="AD23" s="177"/>
      <c r="AE23" s="177"/>
      <c r="AF23" s="177"/>
      <c r="AG23" s="177"/>
      <c r="AH23" s="177"/>
      <c r="AI23" s="177"/>
      <c r="AJ23" s="175"/>
      <c r="AK23" s="173" t="str">
        <f>IF(ISBLANK(L23)=TRUE,"","円")</f>
        <v/>
      </c>
      <c r="AL23" s="174"/>
      <c r="AO23" s="22" t="str">
        <f ca="1">_xlfn.FORMULATEXT(G23)</f>
        <v>=IF(VLOOKUP($D$4,委託料一覧!A6:BY34,委託料一覧!BL3,FALSE)=0,"",VLOOKUP($D$4,委託料一覧!A6:BY34,委託料一覧!BL3,FALSE))</v>
      </c>
      <c r="AP23" s="22" t="str">
        <f ca="1">_xlfn.FORMULATEXT(S23)</f>
        <v>=VLOOKUP($D$4,委託料一覧!A6:CA34,委託料一覧!BM3,FALSE)</v>
      </c>
      <c r="AQ23" s="22"/>
      <c r="AR23" s="22"/>
      <c r="AS23" s="22"/>
    </row>
    <row r="24" spans="1:45" s="3" customFormat="1" ht="15" customHeight="1" x14ac:dyDescent="0.15">
      <c r="A24" s="295" t="s">
        <v>303</v>
      </c>
      <c r="B24" s="296"/>
      <c r="C24" s="296"/>
      <c r="D24" s="296"/>
      <c r="E24" s="296"/>
      <c r="F24" s="301" t="s">
        <v>304</v>
      </c>
      <c r="G24" s="158" t="s">
        <v>365</v>
      </c>
      <c r="H24" s="159"/>
      <c r="I24" s="159"/>
      <c r="J24" s="159"/>
      <c r="K24" s="160"/>
      <c r="L24" s="133"/>
      <c r="M24" s="134"/>
      <c r="N24" s="134"/>
      <c r="O24" s="134"/>
      <c r="P24" s="134"/>
      <c r="Q24" s="135" t="str">
        <f t="shared" ref="Q24:Q25" si="2">IF(G24="","",IF(ISBLANK(L24)=TRUE,"","人"))</f>
        <v/>
      </c>
      <c r="R24" s="136"/>
      <c r="S24" s="180"/>
      <c r="T24" s="181"/>
      <c r="U24" s="181"/>
      <c r="V24" s="181"/>
      <c r="W24" s="181"/>
      <c r="X24" s="181"/>
      <c r="Y24" s="181"/>
      <c r="Z24" s="181"/>
      <c r="AA24" s="182" t="str">
        <f t="shared" si="1"/>
        <v/>
      </c>
      <c r="AB24" s="183"/>
      <c r="AC24" s="139">
        <f>L24*S24</f>
        <v>0</v>
      </c>
      <c r="AD24" s="140"/>
      <c r="AE24" s="140"/>
      <c r="AF24" s="140"/>
      <c r="AG24" s="140"/>
      <c r="AH24" s="140"/>
      <c r="AI24" s="140"/>
      <c r="AJ24" s="140"/>
      <c r="AK24" s="140" t="str">
        <f>IF(G24="","",IF(ISBLANK(L24)=TRUE,"","円"))</f>
        <v/>
      </c>
      <c r="AL24" s="303"/>
      <c r="AO24" s="70"/>
      <c r="AP24" s="70"/>
      <c r="AQ24" s="70"/>
      <c r="AR24" s="70"/>
      <c r="AS24" s="70"/>
    </row>
    <row r="25" spans="1:45" s="3" customFormat="1" ht="15" customHeight="1" x14ac:dyDescent="0.15">
      <c r="A25" s="297"/>
      <c r="B25" s="298"/>
      <c r="C25" s="298"/>
      <c r="D25" s="298"/>
      <c r="E25" s="298"/>
      <c r="F25" s="302"/>
      <c r="G25" s="304" t="str">
        <f>IF(VLOOKUP($D$4,委託料一覧!A6:BY34,委託料一覧!BN3,FALSE)=0,"",VLOOKUP($D$4,委託料一覧!A6:BY34,委託料一覧!BN3,FALSE))</f>
        <v/>
      </c>
      <c r="H25" s="305"/>
      <c r="I25" s="305"/>
      <c r="J25" s="305"/>
      <c r="K25" s="306"/>
      <c r="L25" s="307"/>
      <c r="M25" s="308"/>
      <c r="N25" s="308"/>
      <c r="O25" s="308"/>
      <c r="P25" s="308"/>
      <c r="Q25" s="163" t="str">
        <f t="shared" si="2"/>
        <v/>
      </c>
      <c r="R25" s="164"/>
      <c r="S25" s="309">
        <f>VLOOKUP($D$4,委託料一覧!A6:CA34,委託料一覧!BO3,FALSE)</f>
        <v>0</v>
      </c>
      <c r="T25" s="310"/>
      <c r="U25" s="310"/>
      <c r="V25" s="310"/>
      <c r="W25" s="310"/>
      <c r="X25" s="310"/>
      <c r="Y25" s="310"/>
      <c r="Z25" s="310"/>
      <c r="AA25" s="188" t="str">
        <f t="shared" si="1"/>
        <v/>
      </c>
      <c r="AB25" s="163"/>
      <c r="AC25" s="167">
        <f>L25*S25</f>
        <v>0</v>
      </c>
      <c r="AD25" s="167"/>
      <c r="AE25" s="167"/>
      <c r="AF25" s="167"/>
      <c r="AG25" s="167"/>
      <c r="AH25" s="167"/>
      <c r="AI25" s="167"/>
      <c r="AJ25" s="165"/>
      <c r="AK25" s="310" t="str">
        <f>IF(G25="","",IF(ISBLANK(L25)=TRUE,"","円"))</f>
        <v/>
      </c>
      <c r="AL25" s="311"/>
      <c r="AO25" s="70" t="str">
        <f t="shared" ref="AO25:AO29" ca="1" si="3">_xlfn.FORMULATEXT(G25)</f>
        <v>=IF(VLOOKUP($D$4,委託料一覧!A6:BY34,委託料一覧!BN3,FALSE)=0,"",VLOOKUP($D$4,委託料一覧!A6:BY34,委託料一覧!BN3,FALSE))</v>
      </c>
      <c r="AP25" s="70"/>
      <c r="AQ25" s="70"/>
      <c r="AR25" s="70"/>
      <c r="AS25" s="70"/>
    </row>
    <row r="26" spans="1:45" s="3" customFormat="1" ht="15" customHeight="1" x14ac:dyDescent="0.15">
      <c r="A26" s="297"/>
      <c r="B26" s="298"/>
      <c r="C26" s="298"/>
      <c r="D26" s="298"/>
      <c r="E26" s="298"/>
      <c r="F26" s="302"/>
      <c r="G26" s="168" t="str">
        <f>IF(VLOOKUP($D$4,委託料一覧!A6:BY34,委託料一覧!BP3,FALSE)=0,"",VLOOKUP($D$4,委託料一覧!A6:BY34,委託料一覧!BP3,FALSE))</f>
        <v/>
      </c>
      <c r="H26" s="284"/>
      <c r="I26" s="284"/>
      <c r="J26" s="284"/>
      <c r="K26" s="285"/>
      <c r="L26" s="152"/>
      <c r="M26" s="312"/>
      <c r="N26" s="312"/>
      <c r="O26" s="312"/>
      <c r="P26" s="312"/>
      <c r="Q26" s="173" t="str">
        <f t="shared" ref="Q26" si="4">IF(ISBLANK(L26)=TRUE,"","人")</f>
        <v/>
      </c>
      <c r="R26" s="174"/>
      <c r="S26" s="155">
        <f>VLOOKUP($D$4,委託料一覧!A6:BY34,委託料一覧!BQ3,FALSE)</f>
        <v>0</v>
      </c>
      <c r="T26" s="156"/>
      <c r="U26" s="156"/>
      <c r="V26" s="156"/>
      <c r="W26" s="156"/>
      <c r="X26" s="156"/>
      <c r="Y26" s="156"/>
      <c r="Z26" s="156"/>
      <c r="AA26" s="193" t="str">
        <f t="shared" si="1"/>
        <v/>
      </c>
      <c r="AB26" s="173"/>
      <c r="AC26" s="177">
        <f>L26*S26</f>
        <v>0</v>
      </c>
      <c r="AD26" s="177"/>
      <c r="AE26" s="177"/>
      <c r="AF26" s="177"/>
      <c r="AG26" s="177"/>
      <c r="AH26" s="177"/>
      <c r="AI26" s="177"/>
      <c r="AJ26" s="175"/>
      <c r="AK26" s="156" t="str">
        <f>IF(ISBLANK(L26)=TRUE,"","円")</f>
        <v/>
      </c>
      <c r="AL26" s="313"/>
      <c r="AO26" s="70" t="str">
        <f t="shared" ca="1" si="3"/>
        <v>=IF(VLOOKUP($D$4,委託料一覧!A6:BY34,委託料一覧!BP3,FALSE)=0,"",VLOOKUP($D$4,委託料一覧!A6:BY34,委託料一覧!BP3,FALSE))</v>
      </c>
      <c r="AP26" s="70"/>
      <c r="AQ26" s="70"/>
      <c r="AR26" s="70"/>
      <c r="AS26" s="70"/>
    </row>
    <row r="27" spans="1:45" s="3" customFormat="1" ht="15" customHeight="1" x14ac:dyDescent="0.15">
      <c r="A27" s="297"/>
      <c r="B27" s="298"/>
      <c r="C27" s="298"/>
      <c r="D27" s="298"/>
      <c r="E27" s="298"/>
      <c r="F27" s="301" t="s">
        <v>305</v>
      </c>
      <c r="G27" s="158" t="s">
        <v>365</v>
      </c>
      <c r="H27" s="159"/>
      <c r="I27" s="159"/>
      <c r="J27" s="159"/>
      <c r="K27" s="160"/>
      <c r="L27" s="197"/>
      <c r="M27" s="198"/>
      <c r="N27" s="198"/>
      <c r="O27" s="198"/>
      <c r="P27" s="198"/>
      <c r="Q27" s="135" t="str">
        <f t="shared" ref="Q27:Q28" si="5">IF(G27="","",IF(ISBLANK(L27)=TRUE,"","人"))</f>
        <v/>
      </c>
      <c r="R27" s="136"/>
      <c r="S27" s="180"/>
      <c r="T27" s="181"/>
      <c r="U27" s="181"/>
      <c r="V27" s="181"/>
      <c r="W27" s="181"/>
      <c r="X27" s="181"/>
      <c r="Y27" s="181"/>
      <c r="Z27" s="181"/>
      <c r="AA27" s="182" t="str">
        <f t="shared" si="1"/>
        <v/>
      </c>
      <c r="AB27" s="183"/>
      <c r="AC27" s="139">
        <f>L27*S27</f>
        <v>0</v>
      </c>
      <c r="AD27" s="140"/>
      <c r="AE27" s="140"/>
      <c r="AF27" s="140"/>
      <c r="AG27" s="140"/>
      <c r="AH27" s="140"/>
      <c r="AI27" s="140"/>
      <c r="AJ27" s="140"/>
      <c r="AK27" s="140" t="str">
        <f>IF(G27="","",IF(ISBLANK(L27)=TRUE,"","円"))</f>
        <v/>
      </c>
      <c r="AL27" s="303"/>
      <c r="AO27" s="70"/>
      <c r="AP27" s="70"/>
      <c r="AQ27" s="70"/>
      <c r="AR27" s="70"/>
      <c r="AS27" s="70"/>
    </row>
    <row r="28" spans="1:45" s="3" customFormat="1" ht="15" customHeight="1" x14ac:dyDescent="0.15">
      <c r="A28" s="297"/>
      <c r="B28" s="298"/>
      <c r="C28" s="298"/>
      <c r="D28" s="298"/>
      <c r="E28" s="298"/>
      <c r="F28" s="314"/>
      <c r="G28" s="304" t="str">
        <f>IF(VLOOKUP($D$4,委託料一覧!A6:BY34,委託料一覧!BR3,FALSE)=0,"",VLOOKUP($D$4,委託料一覧!A6:BY34,委託料一覧!BR3,FALSE))</f>
        <v/>
      </c>
      <c r="H28" s="305"/>
      <c r="I28" s="305"/>
      <c r="J28" s="305"/>
      <c r="K28" s="306"/>
      <c r="L28" s="307"/>
      <c r="M28" s="308"/>
      <c r="N28" s="308"/>
      <c r="O28" s="308"/>
      <c r="P28" s="308"/>
      <c r="Q28" s="163" t="str">
        <f t="shared" si="5"/>
        <v/>
      </c>
      <c r="R28" s="164"/>
      <c r="S28" s="200">
        <f>VLOOKUP(D4,委託料一覧!A6:BY34,委託料一覧!BS3,FALSE)</f>
        <v>0</v>
      </c>
      <c r="T28" s="315"/>
      <c r="U28" s="315"/>
      <c r="V28" s="315"/>
      <c r="W28" s="315"/>
      <c r="X28" s="315"/>
      <c r="Y28" s="315"/>
      <c r="Z28" s="315"/>
      <c r="AA28" s="188" t="str">
        <f t="shared" si="1"/>
        <v/>
      </c>
      <c r="AB28" s="163"/>
      <c r="AC28" s="167">
        <f>L28*S28</f>
        <v>0</v>
      </c>
      <c r="AD28" s="167"/>
      <c r="AE28" s="167"/>
      <c r="AF28" s="167"/>
      <c r="AG28" s="167"/>
      <c r="AH28" s="167"/>
      <c r="AI28" s="167"/>
      <c r="AJ28" s="165"/>
      <c r="AK28" s="310" t="str">
        <f>IF(G28="","",IF(ISBLANK(L28)=TRUE,"","円"))</f>
        <v/>
      </c>
      <c r="AL28" s="311"/>
      <c r="AO28" s="70" t="str">
        <f t="shared" ca="1" si="3"/>
        <v>=IF(VLOOKUP($D$4,委託料一覧!A6:BY34,委託料一覧!BR3,FALSE)=0,"",VLOOKUP($D$4,委託料一覧!A6:BY34,委託料一覧!BR3,FALSE))</v>
      </c>
      <c r="AP28" s="70"/>
      <c r="AQ28" s="70"/>
      <c r="AR28" s="70"/>
      <c r="AS28" s="70"/>
    </row>
    <row r="29" spans="1:45" s="3" customFormat="1" ht="15" customHeight="1" x14ac:dyDescent="0.15">
      <c r="A29" s="299"/>
      <c r="B29" s="300"/>
      <c r="C29" s="300"/>
      <c r="D29" s="300"/>
      <c r="E29" s="300"/>
      <c r="F29" s="314"/>
      <c r="G29" s="168" t="str">
        <f>IF(VLOOKUP($D$4,委託料一覧!A6:BY34,委託料一覧!BT3,FALSE)=0,"",VLOOKUP($D$4,委託料一覧!A6:BY34,委託料一覧!BT3,FALSE))</f>
        <v/>
      </c>
      <c r="H29" s="284"/>
      <c r="I29" s="284"/>
      <c r="J29" s="284"/>
      <c r="K29" s="285"/>
      <c r="L29" s="172"/>
      <c r="M29" s="316"/>
      <c r="N29" s="316"/>
      <c r="O29" s="316"/>
      <c r="P29" s="316"/>
      <c r="Q29" s="173" t="str">
        <f t="shared" ref="Q29" si="6">IF(ISBLANK(L29)=TRUE,"","人")</f>
        <v/>
      </c>
      <c r="R29" s="174"/>
      <c r="S29" s="175">
        <f>VLOOKUP(D4,委託料一覧!A6:BY34,委託料一覧!BU3,FALSE)</f>
        <v>0</v>
      </c>
      <c r="T29" s="176"/>
      <c r="U29" s="176"/>
      <c r="V29" s="176"/>
      <c r="W29" s="176"/>
      <c r="X29" s="176"/>
      <c r="Y29" s="176"/>
      <c r="Z29" s="176"/>
      <c r="AA29" s="193" t="str">
        <f t="shared" si="1"/>
        <v/>
      </c>
      <c r="AB29" s="173"/>
      <c r="AC29" s="177">
        <f t="shared" ref="AC29" si="7">L29*S29</f>
        <v>0</v>
      </c>
      <c r="AD29" s="177"/>
      <c r="AE29" s="177"/>
      <c r="AF29" s="177"/>
      <c r="AG29" s="177"/>
      <c r="AH29" s="177"/>
      <c r="AI29" s="177"/>
      <c r="AJ29" s="175"/>
      <c r="AK29" s="156" t="str">
        <f>IF(ISBLANK(L29)=TRUE,"","円")</f>
        <v/>
      </c>
      <c r="AL29" s="313"/>
      <c r="AO29" s="70" t="str">
        <f t="shared" ca="1" si="3"/>
        <v>=IF(VLOOKUP($D$4,委託料一覧!A6:BY34,委託料一覧!BT3,FALSE)=0,"",VLOOKUP($D$4,委託料一覧!A6:BY34,委託料一覧!BT3,FALSE))</v>
      </c>
      <c r="AP29" s="70"/>
      <c r="AQ29" s="70"/>
      <c r="AR29" s="70"/>
      <c r="AS29" s="70"/>
    </row>
    <row r="30" spans="1:45" s="2" customFormat="1" ht="15" customHeight="1" x14ac:dyDescent="0.15">
      <c r="A30" s="263" t="s">
        <v>12</v>
      </c>
      <c r="B30" s="286"/>
      <c r="C30" s="286"/>
      <c r="D30" s="286"/>
      <c r="E30" s="286"/>
      <c r="F30" s="287"/>
      <c r="G30" s="194" t="str">
        <f>IF(VLOOKUP($D$4,委託料一覧!A6:BY34,委託料一覧!BV3,FALSE)=0,"",VLOOKUP($D$4,委託料一覧!A6:BY34,委託料一覧!BV3,FALSE))</f>
        <v/>
      </c>
      <c r="H30" s="195"/>
      <c r="I30" s="195"/>
      <c r="J30" s="195"/>
      <c r="K30" s="196"/>
      <c r="L30" s="197"/>
      <c r="M30" s="198"/>
      <c r="N30" s="198"/>
      <c r="O30" s="198"/>
      <c r="P30" s="198"/>
      <c r="Q30" s="135" t="str">
        <f t="shared" ref="Q30" si="8">IF(G30="","",IF(ISBLANK(L30)=TRUE,"","人"))</f>
        <v/>
      </c>
      <c r="R30" s="136"/>
      <c r="S30" s="148">
        <f>VLOOKUP(D4,委託料一覧!A6:BY34,委託料一覧!BW3,FALSE)</f>
        <v>0</v>
      </c>
      <c r="T30" s="149"/>
      <c r="U30" s="149"/>
      <c r="V30" s="149"/>
      <c r="W30" s="149"/>
      <c r="X30" s="149"/>
      <c r="Y30" s="149"/>
      <c r="Z30" s="149"/>
      <c r="AA30" s="182" t="str">
        <f>IF(S30=0,"","円")</f>
        <v/>
      </c>
      <c r="AB30" s="183"/>
      <c r="AC30" s="199">
        <f>L30*S30</f>
        <v>0</v>
      </c>
      <c r="AD30" s="199"/>
      <c r="AE30" s="199"/>
      <c r="AF30" s="199"/>
      <c r="AG30" s="199"/>
      <c r="AH30" s="199"/>
      <c r="AI30" s="199"/>
      <c r="AJ30" s="200"/>
      <c r="AK30" s="182" t="str">
        <f>IF(G30="","",IF(ISBLANK(L30)=TRUE,"","円"))</f>
        <v/>
      </c>
      <c r="AL30" s="183"/>
      <c r="AO30" s="22" t="str">
        <f ca="1">_xlfn.FORMULATEXT(G30)</f>
        <v>=IF(VLOOKUP($D$4,委託料一覧!A6:BY34,委託料一覧!BV3,FALSE)=0,"",VLOOKUP($D$4,委託料一覧!A6:BY34,委託料一覧!BV3,FALSE))</v>
      </c>
      <c r="AP30" s="22" t="str">
        <f ca="1">_xlfn.FORMULATEXT(S30)</f>
        <v>=VLOOKUP(D4,委託料一覧!A6:BY34,委託料一覧!BW3,FALSE)</v>
      </c>
      <c r="AQ30" s="22"/>
      <c r="AR30" s="22"/>
      <c r="AS30" s="22"/>
    </row>
    <row r="31" spans="1:45" s="2" customFormat="1" ht="15" customHeight="1" thickBot="1" x14ac:dyDescent="0.2">
      <c r="A31" s="288"/>
      <c r="B31" s="289"/>
      <c r="C31" s="289"/>
      <c r="D31" s="289"/>
      <c r="E31" s="289"/>
      <c r="F31" s="290"/>
      <c r="G31" s="229" t="str">
        <f>IF(VLOOKUP($D$4,委託料一覧!A6:BY34,委託料一覧!BX3,FALSE)=0,"",VLOOKUP($D$4,委託料一覧!A6:BY34,委託料一覧!BX3,FALSE))</f>
        <v/>
      </c>
      <c r="H31" s="230"/>
      <c r="I31" s="230"/>
      <c r="J31" s="230"/>
      <c r="K31" s="231"/>
      <c r="L31" s="207"/>
      <c r="M31" s="207"/>
      <c r="N31" s="207"/>
      <c r="O31" s="207"/>
      <c r="P31" s="208"/>
      <c r="Q31" s="209" t="str">
        <f t="shared" ref="Q31" si="9">IF(ISBLANK(L31)=TRUE,"","人")</f>
        <v/>
      </c>
      <c r="R31" s="210"/>
      <c r="S31" s="211">
        <f>VLOOKUP(D4,委託料一覧!A6:BY34,委託料一覧!BY3,FALSE)</f>
        <v>0</v>
      </c>
      <c r="T31" s="212"/>
      <c r="U31" s="212"/>
      <c r="V31" s="212"/>
      <c r="W31" s="212"/>
      <c r="X31" s="212"/>
      <c r="Y31" s="212"/>
      <c r="Z31" s="212"/>
      <c r="AA31" s="213" t="str">
        <f>IF(S31=0,"","円")</f>
        <v/>
      </c>
      <c r="AB31" s="214"/>
      <c r="AC31" s="215">
        <f t="shared" si="0"/>
        <v>0</v>
      </c>
      <c r="AD31" s="215"/>
      <c r="AE31" s="215"/>
      <c r="AF31" s="215"/>
      <c r="AG31" s="215"/>
      <c r="AH31" s="215"/>
      <c r="AI31" s="215"/>
      <c r="AJ31" s="211"/>
      <c r="AK31" s="214" t="str">
        <f>IF(G31="無し","",IF(ISBLANK(L31)=TRUE,"","円"))</f>
        <v/>
      </c>
      <c r="AL31" s="216"/>
      <c r="AO31" s="22" t="str">
        <f ca="1">_xlfn.FORMULATEXT(G31)</f>
        <v>=IF(VLOOKUP($D$4,委託料一覧!A6:BY34,委託料一覧!BX3,FALSE)=0,"",VLOOKUP($D$4,委託料一覧!A6:BY34,委託料一覧!BX3,FALSE))</v>
      </c>
      <c r="AP31" s="22" t="str">
        <f ca="1">_xlfn.FORMULATEXT(S31)</f>
        <v>=VLOOKUP(D4,委託料一覧!A6:BY34,委託料一覧!BY3,FALSE)</v>
      </c>
      <c r="AQ31" s="22"/>
      <c r="AR31" s="22"/>
      <c r="AS31" s="22"/>
    </row>
    <row r="32" spans="1:45" s="2" customFormat="1" ht="15" customHeight="1" thickTop="1" x14ac:dyDescent="0.15">
      <c r="A32" s="217" t="s">
        <v>62</v>
      </c>
      <c r="B32" s="218"/>
      <c r="C32" s="218"/>
      <c r="D32" s="218"/>
      <c r="E32" s="218"/>
      <c r="F32" s="218"/>
      <c r="G32" s="218"/>
      <c r="H32" s="218"/>
      <c r="I32" s="218"/>
      <c r="J32" s="218"/>
      <c r="K32" s="219"/>
      <c r="L32" s="220">
        <f>SUM(L15:P31)</f>
        <v>0</v>
      </c>
      <c r="M32" s="220"/>
      <c r="N32" s="220"/>
      <c r="O32" s="220"/>
      <c r="P32" s="221"/>
      <c r="Q32" s="222" t="str">
        <f>IF($L$32=0,"","人")</f>
        <v/>
      </c>
      <c r="R32" s="223"/>
      <c r="S32" s="224"/>
      <c r="T32" s="225"/>
      <c r="U32" s="225"/>
      <c r="V32" s="225"/>
      <c r="W32" s="225"/>
      <c r="X32" s="225"/>
      <c r="Y32" s="225"/>
      <c r="Z32" s="225"/>
      <c r="AA32" s="225"/>
      <c r="AB32" s="226"/>
      <c r="AC32" s="227">
        <f>SUM(AC15:AJ31)</f>
        <v>0</v>
      </c>
      <c r="AD32" s="227"/>
      <c r="AE32" s="227"/>
      <c r="AF32" s="227"/>
      <c r="AG32" s="227"/>
      <c r="AH32" s="227"/>
      <c r="AI32" s="227"/>
      <c r="AJ32" s="228"/>
      <c r="AK32" s="222" t="str">
        <f>IF(AC32=0,"","円")</f>
        <v/>
      </c>
      <c r="AL32" s="223"/>
      <c r="AO32" s="22"/>
      <c r="AP32" s="22"/>
      <c r="AQ32" s="22"/>
      <c r="AR32" s="22"/>
      <c r="AS32" s="22"/>
    </row>
    <row r="33" spans="1:254" s="3" customFormat="1" ht="15" customHeight="1" thickBot="1" x14ac:dyDescent="0.2">
      <c r="A33" s="112" t="s">
        <v>223</v>
      </c>
      <c r="B33" s="113"/>
      <c r="C33" s="113"/>
      <c r="D33" s="113"/>
      <c r="E33" s="113"/>
      <c r="F33" s="113"/>
      <c r="G33" s="113"/>
      <c r="H33" s="114"/>
      <c r="I33" s="232">
        <f>AC32</f>
        <v>0</v>
      </c>
      <c r="J33" s="233"/>
      <c r="K33" s="233"/>
      <c r="L33" s="233"/>
      <c r="M33" s="233"/>
      <c r="N33" s="233"/>
      <c r="O33" s="233"/>
      <c r="P33" s="233"/>
      <c r="Q33" s="110" t="str">
        <f>IF(I33=0,"","円")</f>
        <v/>
      </c>
      <c r="R33" s="111"/>
      <c r="S33" s="112" t="s">
        <v>175</v>
      </c>
      <c r="T33" s="113"/>
      <c r="U33" s="113"/>
      <c r="V33" s="113"/>
      <c r="W33" s="113"/>
      <c r="X33" s="113"/>
      <c r="Y33" s="113"/>
      <c r="Z33" s="113"/>
      <c r="AA33" s="114"/>
      <c r="AB33" s="205"/>
      <c r="AC33" s="206"/>
      <c r="AD33" s="206"/>
      <c r="AE33" s="206"/>
      <c r="AF33" s="206"/>
      <c r="AG33" s="206"/>
      <c r="AH33" s="206"/>
      <c r="AI33" s="206"/>
      <c r="AJ33" s="206"/>
      <c r="AK33" s="108" t="str">
        <f>IF(AB33=0,"","円")</f>
        <v/>
      </c>
      <c r="AL33" s="109"/>
      <c r="AN33" s="20" t="s">
        <v>179</v>
      </c>
    </row>
    <row r="34" spans="1:254" s="4" customFormat="1" ht="15" customHeight="1" thickTop="1" x14ac:dyDescent="0.15">
      <c r="A34" s="256" t="s">
        <v>66</v>
      </c>
      <c r="B34" s="257"/>
      <c r="C34" s="257"/>
      <c r="D34" s="257"/>
      <c r="E34" s="257"/>
      <c r="F34" s="258"/>
      <c r="G34" s="259" t="str">
        <f>IF(VLOOKUP($D$4,[1]委託料一覧!A6:CA34,[1]委託料一覧!BZ3,FALSE)=0,"",VLOOKUP($D$4,[1]委託料一覧!A6:CA34,[1]委託料一覧!BZ3,FALSE))</f>
        <v/>
      </c>
      <c r="H34" s="259"/>
      <c r="I34" s="259"/>
      <c r="J34" s="259"/>
      <c r="K34" s="259"/>
      <c r="L34" s="259"/>
      <c r="M34" s="259"/>
      <c r="N34" s="259"/>
      <c r="O34" s="259"/>
      <c r="P34" s="259"/>
      <c r="Q34" s="260"/>
      <c r="R34" s="260"/>
      <c r="S34" s="259"/>
      <c r="T34" s="259"/>
      <c r="U34" s="259"/>
      <c r="V34" s="259"/>
      <c r="W34" s="259"/>
      <c r="X34" s="259"/>
      <c r="Y34" s="259"/>
      <c r="Z34" s="259"/>
      <c r="AA34" s="259"/>
      <c r="AB34" s="259"/>
      <c r="AC34" s="259"/>
      <c r="AD34" s="259"/>
      <c r="AE34" s="259"/>
      <c r="AF34" s="259"/>
      <c r="AG34" s="259"/>
      <c r="AH34" s="259"/>
      <c r="AI34" s="259"/>
      <c r="AJ34" s="259"/>
      <c r="AK34" s="259"/>
      <c r="AL34" s="261"/>
    </row>
    <row r="35" spans="1:254" s="4" customFormat="1" ht="71.25" customHeight="1" x14ac:dyDescent="0.15">
      <c r="A35" s="256" t="s">
        <v>67</v>
      </c>
      <c r="B35" s="257"/>
      <c r="C35" s="257"/>
      <c r="D35" s="257"/>
      <c r="E35" s="257"/>
      <c r="F35" s="258"/>
      <c r="G35" s="201" t="str">
        <f>IF(VLOOKUP($D$4,委託料一覧!A6:CA34,委託料一覧!CA3,FALSE)=0,"",VLOOKUP($D$4,委託料一覧!A6:CA34,委託料一覧!CA3,FALSE))</f>
        <v/>
      </c>
      <c r="H35" s="202"/>
      <c r="I35" s="202"/>
      <c r="J35" s="202"/>
      <c r="K35" s="202"/>
      <c r="L35" s="202"/>
      <c r="M35" s="202"/>
      <c r="N35" s="202"/>
      <c r="O35" s="202"/>
      <c r="P35" s="202"/>
      <c r="Q35" s="202"/>
      <c r="R35" s="202"/>
      <c r="S35" s="202"/>
      <c r="T35" s="202"/>
      <c r="U35" s="202"/>
      <c r="V35" s="202"/>
      <c r="W35" s="202"/>
      <c r="X35" s="202"/>
      <c r="Y35" s="202"/>
      <c r="Z35" s="202"/>
      <c r="AA35" s="202"/>
      <c r="AB35" s="202"/>
      <c r="AC35" s="202"/>
      <c r="AD35" s="202"/>
      <c r="AE35" s="202"/>
      <c r="AF35" s="202"/>
      <c r="AG35" s="202"/>
      <c r="AH35" s="202"/>
      <c r="AI35" s="202"/>
      <c r="AJ35" s="202"/>
      <c r="AK35" s="202"/>
      <c r="AL35" s="203"/>
    </row>
    <row r="36" spans="1:254" s="5" customFormat="1" ht="17.25" customHeight="1" x14ac:dyDescent="0.15">
      <c r="A36" s="291" t="s">
        <v>204</v>
      </c>
      <c r="B36" s="291"/>
      <c r="C36" s="291"/>
      <c r="D36" s="291"/>
      <c r="E36" s="291"/>
      <c r="F36" s="291"/>
      <c r="G36" s="204" t="s">
        <v>222</v>
      </c>
      <c r="H36" s="204"/>
      <c r="I36" s="204"/>
      <c r="J36" s="204"/>
      <c r="K36" s="204"/>
      <c r="L36" s="204"/>
      <c r="M36" s="204"/>
      <c r="N36" s="204"/>
      <c r="O36" s="204"/>
      <c r="P36" s="204"/>
      <c r="Q36" s="204"/>
      <c r="R36" s="204"/>
      <c r="S36" s="204"/>
      <c r="T36" s="204"/>
      <c r="U36" s="204"/>
      <c r="V36" s="204"/>
      <c r="W36" s="204"/>
      <c r="X36" s="204"/>
      <c r="Y36" s="204"/>
      <c r="Z36" s="204"/>
      <c r="AA36" s="204"/>
      <c r="AB36" s="204"/>
      <c r="AC36" s="204"/>
      <c r="AD36" s="204"/>
      <c r="AE36" s="204"/>
      <c r="AF36" s="204"/>
      <c r="AG36" s="204"/>
      <c r="AH36" s="204"/>
      <c r="AI36" s="204"/>
      <c r="AJ36" s="204"/>
      <c r="AK36" s="204"/>
      <c r="AL36" s="204"/>
    </row>
    <row r="37" spans="1:254" s="3" customFormat="1" ht="45.75" customHeight="1" x14ac:dyDescent="0.15">
      <c r="A37" s="291"/>
      <c r="B37" s="291"/>
      <c r="C37" s="291"/>
      <c r="D37" s="291"/>
      <c r="E37" s="291"/>
      <c r="F37" s="291"/>
      <c r="G37" s="292"/>
      <c r="H37" s="293"/>
      <c r="I37" s="293"/>
      <c r="J37" s="293"/>
      <c r="K37" s="293"/>
      <c r="L37" s="293"/>
      <c r="M37" s="293"/>
      <c r="N37" s="293"/>
      <c r="O37" s="293"/>
      <c r="P37" s="293"/>
      <c r="Q37" s="293"/>
      <c r="R37" s="293"/>
      <c r="S37" s="293"/>
      <c r="T37" s="293"/>
      <c r="U37" s="293"/>
      <c r="V37" s="293"/>
      <c r="W37" s="293"/>
      <c r="X37" s="293"/>
      <c r="Y37" s="293"/>
      <c r="Z37" s="293"/>
      <c r="AA37" s="293"/>
      <c r="AB37" s="293"/>
      <c r="AC37" s="293"/>
      <c r="AD37" s="293"/>
      <c r="AE37" s="293"/>
      <c r="AF37" s="293"/>
      <c r="AG37" s="293"/>
      <c r="AH37" s="293"/>
      <c r="AI37" s="293"/>
      <c r="AJ37" s="293"/>
      <c r="AK37" s="293"/>
      <c r="AL37" s="294"/>
    </row>
    <row r="38" spans="1:254" s="2" customFormat="1" ht="15" customHeight="1" x14ac:dyDescent="0.15">
      <c r="A38" s="1" t="s">
        <v>25</v>
      </c>
    </row>
    <row r="39" spans="1:254" s="2" customFormat="1" ht="15" customHeight="1" x14ac:dyDescent="0.15">
      <c r="A39" s="127" t="s">
        <v>5</v>
      </c>
      <c r="B39" s="130"/>
      <c r="C39" s="130"/>
      <c r="D39" s="130"/>
      <c r="E39" s="130"/>
      <c r="F39" s="131"/>
      <c r="G39" s="247" t="s">
        <v>69</v>
      </c>
      <c r="H39" s="248"/>
      <c r="I39" s="248"/>
      <c r="J39" s="248"/>
      <c r="K39" s="248"/>
      <c r="L39" s="248"/>
      <c r="M39" s="248"/>
      <c r="N39" s="248"/>
      <c r="O39" s="248"/>
      <c r="P39" s="248"/>
      <c r="Q39" s="248"/>
      <c r="R39" s="249"/>
      <c r="S39" s="127" t="s">
        <v>52</v>
      </c>
      <c r="T39" s="130"/>
      <c r="U39" s="130"/>
      <c r="V39" s="130"/>
      <c r="W39" s="130"/>
      <c r="X39" s="131"/>
      <c r="Y39" s="247"/>
      <c r="Z39" s="250"/>
      <c r="AA39" s="250"/>
      <c r="AB39" s="250"/>
      <c r="AC39" s="250"/>
      <c r="AD39" s="250"/>
      <c r="AE39" s="250"/>
      <c r="AF39" s="250"/>
      <c r="AG39" s="250"/>
      <c r="AH39" s="250"/>
      <c r="AI39" s="250"/>
      <c r="AJ39" s="250"/>
      <c r="AK39" s="250"/>
      <c r="AL39" s="251"/>
    </row>
    <row r="40" spans="1:254" s="2" customFormat="1" ht="15" customHeight="1" x14ac:dyDescent="0.15">
      <c r="A40" s="127" t="s">
        <v>30</v>
      </c>
      <c r="B40" s="130"/>
      <c r="C40" s="130"/>
      <c r="D40" s="130"/>
      <c r="E40" s="130"/>
      <c r="F40" s="131"/>
      <c r="G40" s="252"/>
      <c r="H40" s="252"/>
      <c r="I40" s="252"/>
      <c r="J40" s="252"/>
      <c r="K40" s="252"/>
      <c r="L40" s="252"/>
      <c r="M40" s="252"/>
      <c r="N40" s="252"/>
      <c r="O40" s="252"/>
      <c r="P40" s="252"/>
      <c r="Q40" s="252"/>
      <c r="R40" s="253"/>
      <c r="S40" s="127" t="s">
        <v>70</v>
      </c>
      <c r="T40" s="130"/>
      <c r="U40" s="130"/>
      <c r="V40" s="130"/>
      <c r="W40" s="130"/>
      <c r="X40" s="131"/>
      <c r="Y40" s="254"/>
      <c r="Z40" s="254"/>
      <c r="AA40" s="254"/>
      <c r="AB40" s="254"/>
      <c r="AC40" s="254"/>
      <c r="AD40" s="254"/>
      <c r="AE40" s="254"/>
      <c r="AF40" s="254"/>
      <c r="AG40" s="254"/>
      <c r="AH40" s="254"/>
      <c r="AI40" s="254"/>
      <c r="AJ40" s="254"/>
      <c r="AK40" s="254"/>
      <c r="AL40" s="255"/>
    </row>
    <row r="41" spans="1:254" s="2" customFormat="1" ht="15" customHeight="1" x14ac:dyDescent="0.15">
      <c r="A41" s="234" t="s">
        <v>60</v>
      </c>
      <c r="B41" s="235"/>
      <c r="C41" s="235"/>
      <c r="D41" s="235"/>
      <c r="E41" s="235"/>
      <c r="F41" s="236"/>
      <c r="G41" s="237"/>
      <c r="H41" s="237"/>
      <c r="I41" s="237"/>
      <c r="J41" s="237"/>
      <c r="K41" s="237"/>
      <c r="L41" s="237"/>
      <c r="M41" s="237"/>
      <c r="N41" s="237"/>
      <c r="O41" s="237"/>
      <c r="P41" s="237"/>
      <c r="Q41" s="237"/>
      <c r="R41" s="237"/>
      <c r="S41" s="237"/>
      <c r="T41" s="237"/>
      <c r="U41" s="237"/>
      <c r="V41" s="237"/>
      <c r="W41" s="237"/>
      <c r="X41" s="237"/>
      <c r="Y41" s="237"/>
      <c r="Z41" s="237"/>
      <c r="AA41" s="237"/>
      <c r="AB41" s="237"/>
      <c r="AC41" s="237"/>
      <c r="AD41" s="237"/>
      <c r="AE41" s="237"/>
      <c r="AF41" s="237"/>
      <c r="AG41" s="237"/>
      <c r="AH41" s="237"/>
      <c r="AI41" s="237"/>
      <c r="AJ41" s="237"/>
      <c r="AK41" s="237"/>
      <c r="AL41" s="238"/>
    </row>
    <row r="42" spans="1:254" s="2" customFormat="1" ht="15" customHeight="1" x14ac:dyDescent="0.15">
      <c r="A42" s="239" t="s">
        <v>71</v>
      </c>
      <c r="B42" s="240"/>
      <c r="C42" s="240"/>
      <c r="D42" s="240"/>
      <c r="E42" s="240"/>
      <c r="F42" s="241"/>
      <c r="G42" s="242"/>
      <c r="H42" s="242"/>
      <c r="I42" s="242"/>
      <c r="J42" s="242"/>
      <c r="K42" s="242"/>
      <c r="L42" s="242"/>
      <c r="M42" s="242"/>
      <c r="N42" s="242"/>
      <c r="O42" s="242"/>
      <c r="P42" s="242"/>
      <c r="Q42" s="242"/>
      <c r="R42" s="242"/>
      <c r="S42" s="242"/>
      <c r="T42" s="242"/>
      <c r="U42" s="242"/>
      <c r="V42" s="242"/>
      <c r="W42" s="242"/>
      <c r="X42" s="242"/>
      <c r="Y42" s="242"/>
      <c r="Z42" s="242"/>
      <c r="AA42" s="242"/>
      <c r="AB42" s="242"/>
      <c r="AC42" s="242"/>
      <c r="AD42" s="242"/>
      <c r="AE42" s="242"/>
      <c r="AF42" s="242"/>
      <c r="AG42" s="242"/>
      <c r="AH42" s="242"/>
      <c r="AI42" s="242"/>
      <c r="AJ42" s="242"/>
      <c r="AK42" s="242"/>
      <c r="AL42" s="243"/>
    </row>
    <row r="43" spans="1:254" s="2" customFormat="1" ht="5.0999999999999996" customHeight="1" x14ac:dyDescent="0.15"/>
    <row r="44" spans="1:254" s="6" customFormat="1" ht="15" customHeight="1" x14ac:dyDescent="0.15">
      <c r="A44" s="8" t="s">
        <v>72</v>
      </c>
      <c r="B44" s="244" t="s">
        <v>44</v>
      </c>
      <c r="C44" s="244"/>
      <c r="D44" s="244"/>
      <c r="E44" s="244"/>
      <c r="F44" s="244"/>
      <c r="G44" s="8" t="s">
        <v>23</v>
      </c>
      <c r="H44" s="6" t="s">
        <v>35</v>
      </c>
    </row>
    <row r="45" spans="1:254" s="6" customFormat="1" ht="15" customHeight="1" x14ac:dyDescent="0.15">
      <c r="A45" s="8" t="s">
        <v>72</v>
      </c>
      <c r="B45" s="244" t="s">
        <v>73</v>
      </c>
      <c r="C45" s="244"/>
      <c r="D45" s="244"/>
      <c r="E45" s="244"/>
      <c r="F45" s="244"/>
      <c r="G45" s="8" t="s">
        <v>23</v>
      </c>
      <c r="H45" s="6" t="s">
        <v>7</v>
      </c>
    </row>
    <row r="46" spans="1:254" s="6" customFormat="1" ht="15" customHeight="1" x14ac:dyDescent="0.15">
      <c r="A46" s="8"/>
      <c r="B46" s="244"/>
      <c r="C46" s="244"/>
      <c r="D46" s="244"/>
      <c r="E46" s="244"/>
      <c r="F46" s="244"/>
      <c r="G46" s="8"/>
      <c r="H46" s="6" t="s">
        <v>74</v>
      </c>
      <c r="IT46" s="23"/>
    </row>
    <row r="47" spans="1:254" s="6" customFormat="1" ht="15" customHeight="1" x14ac:dyDescent="0.15">
      <c r="A47" s="8"/>
      <c r="B47" s="244"/>
      <c r="C47" s="244"/>
      <c r="D47" s="244"/>
      <c r="E47" s="244"/>
      <c r="F47" s="244"/>
      <c r="H47" s="245" t="s">
        <v>57</v>
      </c>
      <c r="I47" s="245"/>
      <c r="J47" s="245"/>
      <c r="K47" s="245"/>
      <c r="L47" s="245"/>
      <c r="M47" s="245"/>
      <c r="N47" s="245"/>
      <c r="O47" s="246" t="str">
        <f>IF(VLOOKUP($D$4,委託料一覧!A6:BR34,2,FALSE)=0,"",VLOOKUP($D$4,委託料一覧!A6:BR34,2,FALSE))</f>
        <v/>
      </c>
      <c r="P47" s="246"/>
      <c r="Q47" s="246"/>
      <c r="R47" s="246"/>
      <c r="S47" s="246"/>
      <c r="T47" s="246"/>
      <c r="U47" s="246"/>
      <c r="V47" s="246"/>
      <c r="W47" s="246"/>
      <c r="X47" s="246"/>
      <c r="Y47" s="246"/>
      <c r="Z47" s="245" t="s">
        <v>1</v>
      </c>
      <c r="AA47" s="245"/>
      <c r="AB47" s="245"/>
      <c r="AC47" s="246" t="str">
        <f>IF(VLOOKUP($D$4,委託料一覧!A6:BR34,5,FALSE)=0,"",VLOOKUP($D$4,委託料一覧!A6:BR34,5,FALSE))</f>
        <v/>
      </c>
      <c r="AD47" s="246"/>
      <c r="AE47" s="246"/>
      <c r="AF47" s="246"/>
      <c r="AG47" s="246"/>
      <c r="AH47" s="246"/>
      <c r="AI47" s="246"/>
      <c r="AJ47" s="246"/>
      <c r="AK47" s="246"/>
      <c r="AL47" s="246"/>
      <c r="IR47" s="23"/>
    </row>
    <row r="48" spans="1:254" s="6" customFormat="1" ht="15" customHeight="1" x14ac:dyDescent="0.15">
      <c r="A48" s="9"/>
      <c r="B48" s="12"/>
      <c r="C48" s="12"/>
      <c r="D48" s="262"/>
      <c r="E48" s="262"/>
      <c r="F48" s="262"/>
      <c r="G48" s="262"/>
      <c r="H48" s="262"/>
      <c r="I48" s="262"/>
      <c r="J48" s="262"/>
      <c r="K48" s="262"/>
      <c r="L48" s="262"/>
      <c r="M48" s="262"/>
      <c r="N48" s="262"/>
      <c r="O48" s="262"/>
      <c r="P48" s="262"/>
      <c r="Q48" s="262"/>
      <c r="R48" s="262"/>
      <c r="S48" s="262"/>
      <c r="T48" s="262"/>
      <c r="U48" s="262"/>
      <c r="V48" s="262"/>
      <c r="W48" s="262"/>
      <c r="X48" s="262"/>
      <c r="Y48" s="262"/>
      <c r="Z48" s="262"/>
      <c r="AA48" s="262"/>
      <c r="AB48" s="262"/>
      <c r="AC48" s="262"/>
      <c r="AD48" s="262"/>
      <c r="AE48" s="262"/>
      <c r="AF48" s="262"/>
      <c r="AG48" s="262"/>
      <c r="AH48" s="262"/>
      <c r="AI48" s="262"/>
      <c r="AJ48" s="262"/>
      <c r="AK48" s="262"/>
      <c r="AL48" s="262"/>
      <c r="IR48" s="23"/>
    </row>
    <row r="49" spans="1:40" ht="18.75" customHeight="1" x14ac:dyDescent="0.15">
      <c r="A49" s="10"/>
      <c r="B49" s="10"/>
      <c r="C49" s="10"/>
      <c r="D49" s="262"/>
      <c r="E49" s="262"/>
      <c r="F49" s="262"/>
      <c r="G49" s="262"/>
      <c r="H49" s="262"/>
      <c r="I49" s="262"/>
      <c r="J49" s="262"/>
      <c r="K49" s="262"/>
      <c r="L49" s="262"/>
      <c r="M49" s="262"/>
      <c r="N49" s="262"/>
      <c r="O49" s="262"/>
      <c r="P49" s="262"/>
      <c r="Q49" s="262"/>
      <c r="R49" s="262"/>
      <c r="S49" s="262"/>
      <c r="T49" s="262"/>
      <c r="U49" s="262"/>
      <c r="V49" s="262"/>
      <c r="W49" s="262"/>
      <c r="X49" s="262"/>
      <c r="Y49" s="262"/>
      <c r="Z49" s="262"/>
      <c r="AA49" s="262"/>
      <c r="AB49" s="262"/>
      <c r="AC49" s="262"/>
      <c r="AD49" s="262"/>
      <c r="AE49" s="262"/>
      <c r="AF49" s="262"/>
      <c r="AG49" s="262"/>
      <c r="AH49" s="262"/>
      <c r="AI49" s="262"/>
      <c r="AJ49" s="262"/>
      <c r="AK49" s="262"/>
      <c r="AL49" s="262"/>
      <c r="AN49" s="20" t="s">
        <v>85</v>
      </c>
    </row>
    <row r="50" spans="1:40" ht="18.75" customHeight="1" x14ac:dyDescent="0.15">
      <c r="A50" s="10"/>
      <c r="B50" s="10"/>
      <c r="C50" s="10"/>
      <c r="D50" s="262"/>
      <c r="E50" s="262"/>
      <c r="F50" s="262"/>
      <c r="G50" s="262"/>
      <c r="H50" s="262"/>
      <c r="I50" s="262"/>
      <c r="J50" s="262"/>
      <c r="K50" s="262"/>
      <c r="L50" s="262"/>
      <c r="M50" s="262"/>
      <c r="N50" s="262"/>
      <c r="O50" s="262"/>
      <c r="P50" s="262"/>
      <c r="Q50" s="262"/>
      <c r="R50" s="262"/>
      <c r="S50" s="262"/>
      <c r="T50" s="262"/>
      <c r="U50" s="262"/>
      <c r="V50" s="262"/>
      <c r="W50" s="262"/>
      <c r="X50" s="262"/>
      <c r="Y50" s="262"/>
      <c r="Z50" s="262"/>
      <c r="AA50" s="262"/>
      <c r="AB50" s="262"/>
      <c r="AC50" s="262"/>
      <c r="AD50" s="262"/>
      <c r="AE50" s="262"/>
      <c r="AF50" s="262"/>
      <c r="AG50" s="262"/>
      <c r="AH50" s="262"/>
      <c r="AI50" s="262"/>
      <c r="AJ50" s="262"/>
      <c r="AK50" s="262"/>
      <c r="AL50" s="262"/>
      <c r="AN50" s="20" t="s">
        <v>93</v>
      </c>
    </row>
  </sheetData>
  <sheetProtection algorithmName="SHA-512" hashValue="yK+BWp2q+uj2WeBpR1cMEGI7XaZL5TXFMFgcHf3cAASy0KGjbU1W9LiAXF3Rdw8DLvJ5geeT0K/HmmLwEIxT0A==" saltValue="H0ig/2plwrkxKsZDi2omTQ==" spinCount="100000" sheet="1" objects="1" scenarios="1"/>
  <protectedRanges>
    <protectedRange sqref="D4" name="宛先"/>
    <protectedRange sqref="AD3" name="年"/>
    <protectedRange sqref="AG3" name="月"/>
    <protectedRange sqref="AJ3" name="日"/>
    <protectedRange sqref="X5:AK7 X8:AJ8" name="医療機関名"/>
    <protectedRange sqref="L9" name="実績年"/>
    <protectedRange sqref="O9" name="実績月"/>
    <protectedRange sqref="G39" name="金融機関名"/>
    <protectedRange sqref="Y39" name="本支店名"/>
    <protectedRange sqref="G40" name="預金種別"/>
    <protectedRange sqref="Y40" name="口座番号"/>
    <protectedRange sqref="G41:AL42" name="口座名義"/>
    <protectedRange sqref="L15:P31 AB33:AF33" name="実績人数_2"/>
    <protectedRange sqref="S15 S21 S24 S27" name="単価_インフル_2"/>
    <protectedRange sqref="S18" name="単価_肺炎_1"/>
    <protectedRange sqref="AK8" name="医療機関名_1"/>
  </protectedRanges>
  <mergeCells count="191">
    <mergeCell ref="F27:F29"/>
    <mergeCell ref="G27:K27"/>
    <mergeCell ref="L27:P27"/>
    <mergeCell ref="Q27:R27"/>
    <mergeCell ref="S27:Z27"/>
    <mergeCell ref="AA27:AB27"/>
    <mergeCell ref="AC27:AJ27"/>
    <mergeCell ref="AK27:AL27"/>
    <mergeCell ref="G28:K28"/>
    <mergeCell ref="L28:P28"/>
    <mergeCell ref="Q28:R28"/>
    <mergeCell ref="S28:Z28"/>
    <mergeCell ref="AA28:AB28"/>
    <mergeCell ref="AC28:AJ28"/>
    <mergeCell ref="AK28:AL28"/>
    <mergeCell ref="G29:K29"/>
    <mergeCell ref="L29:P29"/>
    <mergeCell ref="Q29:R29"/>
    <mergeCell ref="S29:Z29"/>
    <mergeCell ref="AA29:AB29"/>
    <mergeCell ref="AC29:AJ29"/>
    <mergeCell ref="AK29:AL29"/>
    <mergeCell ref="Q25:R25"/>
    <mergeCell ref="S25:Z25"/>
    <mergeCell ref="AA25:AB25"/>
    <mergeCell ref="AC25:AJ25"/>
    <mergeCell ref="AK25:AL25"/>
    <mergeCell ref="G26:K26"/>
    <mergeCell ref="L26:P26"/>
    <mergeCell ref="Q26:R26"/>
    <mergeCell ref="S26:Z26"/>
    <mergeCell ref="AA26:AB26"/>
    <mergeCell ref="AC26:AJ26"/>
    <mergeCell ref="AK26:AL26"/>
    <mergeCell ref="D48:AL50"/>
    <mergeCell ref="A15:F17"/>
    <mergeCell ref="A18:F20"/>
    <mergeCell ref="A21:F23"/>
    <mergeCell ref="A30:F31"/>
    <mergeCell ref="A36:F37"/>
    <mergeCell ref="A33:H33"/>
    <mergeCell ref="G23:K23"/>
    <mergeCell ref="G21:K21"/>
    <mergeCell ref="G19:K19"/>
    <mergeCell ref="G17:K17"/>
    <mergeCell ref="G15:K15"/>
    <mergeCell ref="G37:AL37"/>
    <mergeCell ref="A24:E29"/>
    <mergeCell ref="F24:F26"/>
    <mergeCell ref="G24:K24"/>
    <mergeCell ref="L24:P24"/>
    <mergeCell ref="Q24:R24"/>
    <mergeCell ref="S24:Z24"/>
    <mergeCell ref="AA24:AB24"/>
    <mergeCell ref="AC24:AJ24"/>
    <mergeCell ref="AK24:AL24"/>
    <mergeCell ref="G25:K25"/>
    <mergeCell ref="L25:P25"/>
    <mergeCell ref="A39:F39"/>
    <mergeCell ref="G39:R39"/>
    <mergeCell ref="S39:X39"/>
    <mergeCell ref="Y39:AL39"/>
    <mergeCell ref="A40:F40"/>
    <mergeCell ref="G40:R40"/>
    <mergeCell ref="S40:X40"/>
    <mergeCell ref="Y40:AL40"/>
    <mergeCell ref="A34:F34"/>
    <mergeCell ref="G34:AL34"/>
    <mergeCell ref="A35:F35"/>
    <mergeCell ref="A41:F41"/>
    <mergeCell ref="G41:AL41"/>
    <mergeCell ref="A42:F42"/>
    <mergeCell ref="G42:AL42"/>
    <mergeCell ref="B44:F44"/>
    <mergeCell ref="B45:F45"/>
    <mergeCell ref="B46:F46"/>
    <mergeCell ref="B47:F47"/>
    <mergeCell ref="H47:N47"/>
    <mergeCell ref="O47:Y47"/>
    <mergeCell ref="Z47:AB47"/>
    <mergeCell ref="AC47:AL47"/>
    <mergeCell ref="G30:K30"/>
    <mergeCell ref="L30:P30"/>
    <mergeCell ref="Q30:R30"/>
    <mergeCell ref="S30:Z30"/>
    <mergeCell ref="AA30:AB30"/>
    <mergeCell ref="AC30:AJ30"/>
    <mergeCell ref="AK30:AL30"/>
    <mergeCell ref="G35:AL35"/>
    <mergeCell ref="G36:AL36"/>
    <mergeCell ref="AB33:AJ33"/>
    <mergeCell ref="L31:P31"/>
    <mergeCell ref="Q31:R31"/>
    <mergeCell ref="S31:Z31"/>
    <mergeCell ref="AA31:AB31"/>
    <mergeCell ref="AC31:AJ31"/>
    <mergeCell ref="AK31:AL31"/>
    <mergeCell ref="A32:K32"/>
    <mergeCell ref="L32:P32"/>
    <mergeCell ref="Q32:R32"/>
    <mergeCell ref="S32:AB32"/>
    <mergeCell ref="AC32:AJ32"/>
    <mergeCell ref="AK32:AL32"/>
    <mergeCell ref="G31:K31"/>
    <mergeCell ref="I33:P33"/>
    <mergeCell ref="G22:K22"/>
    <mergeCell ref="L22:P22"/>
    <mergeCell ref="Q22:R22"/>
    <mergeCell ref="S22:Z22"/>
    <mergeCell ref="AA22:AB22"/>
    <mergeCell ref="AC22:AJ22"/>
    <mergeCell ref="AK22:AL22"/>
    <mergeCell ref="L23:P23"/>
    <mergeCell ref="Q23:R23"/>
    <mergeCell ref="S23:Z23"/>
    <mergeCell ref="AA23:AB23"/>
    <mergeCell ref="AC23:AJ23"/>
    <mergeCell ref="AK23:AL23"/>
    <mergeCell ref="G20:K20"/>
    <mergeCell ref="L20:P20"/>
    <mergeCell ref="Q20:R20"/>
    <mergeCell ref="S20:Z20"/>
    <mergeCell ref="AA20:AB20"/>
    <mergeCell ref="AC20:AJ20"/>
    <mergeCell ref="AK20:AL20"/>
    <mergeCell ref="L21:P21"/>
    <mergeCell ref="Q21:R21"/>
    <mergeCell ref="S21:Z21"/>
    <mergeCell ref="AA21:AB21"/>
    <mergeCell ref="AC21:AJ21"/>
    <mergeCell ref="AK21:AL21"/>
    <mergeCell ref="G18:K18"/>
    <mergeCell ref="L18:P18"/>
    <mergeCell ref="Q18:R18"/>
    <mergeCell ref="S18:Z18"/>
    <mergeCell ref="AA18:AB18"/>
    <mergeCell ref="AC18:AJ18"/>
    <mergeCell ref="AK18:AL18"/>
    <mergeCell ref="L19:P19"/>
    <mergeCell ref="Q19:R19"/>
    <mergeCell ref="S19:Z19"/>
    <mergeCell ref="AA19:AB19"/>
    <mergeCell ref="AC19:AJ19"/>
    <mergeCell ref="AK19:AL19"/>
    <mergeCell ref="G16:K16"/>
    <mergeCell ref="L16:P16"/>
    <mergeCell ref="Q16:R16"/>
    <mergeCell ref="S16:Z16"/>
    <mergeCell ref="AA16:AB16"/>
    <mergeCell ref="AC16:AJ16"/>
    <mergeCell ref="AK16:AL16"/>
    <mergeCell ref="L17:P17"/>
    <mergeCell ref="Q17:R17"/>
    <mergeCell ref="S17:Z17"/>
    <mergeCell ref="AA17:AB17"/>
    <mergeCell ref="AC17:AJ17"/>
    <mergeCell ref="AK17:AL17"/>
    <mergeCell ref="G14:K14"/>
    <mergeCell ref="L14:R14"/>
    <mergeCell ref="S14:AB14"/>
    <mergeCell ref="AC14:AL14"/>
    <mergeCell ref="L15:P15"/>
    <mergeCell ref="Q15:R15"/>
    <mergeCell ref="S15:Z15"/>
    <mergeCell ref="AA15:AB15"/>
    <mergeCell ref="AC15:AJ15"/>
    <mergeCell ref="AK15:AL15"/>
    <mergeCell ref="Q33:R33"/>
    <mergeCell ref="S33:AA33"/>
    <mergeCell ref="A1:AL1"/>
    <mergeCell ref="A2:AL2"/>
    <mergeCell ref="AD3:AE3"/>
    <mergeCell ref="AG3:AH3"/>
    <mergeCell ref="AJ3:AK3"/>
    <mergeCell ref="D4:P4"/>
    <mergeCell ref="R5:V5"/>
    <mergeCell ref="X5:AK5"/>
    <mergeCell ref="R6:V6"/>
    <mergeCell ref="X6:AK6"/>
    <mergeCell ref="R7:V7"/>
    <mergeCell ref="X7:AK7"/>
    <mergeCell ref="R8:V8"/>
    <mergeCell ref="X8:AJ8"/>
    <mergeCell ref="L9:M9"/>
    <mergeCell ref="O9:P9"/>
    <mergeCell ref="Q9:R9"/>
    <mergeCell ref="I11:N11"/>
    <mergeCell ref="P11:AA11"/>
    <mergeCell ref="AB11:AC11"/>
    <mergeCell ref="T13:AA13"/>
    <mergeCell ref="A14:F14"/>
  </mergeCells>
  <phoneticPr fontId="20"/>
  <conditionalFormatting sqref="G37">
    <cfRule type="expression" dxfId="26" priority="33" stopIfTrue="1">
      <formula>$G$19&lt;&gt;""</formula>
    </cfRule>
  </conditionalFormatting>
  <conditionalFormatting sqref="G21:K21">
    <cfRule type="expression" dxfId="25" priority="3" stopIfTrue="1">
      <formula>$G$15&lt;&gt;""</formula>
    </cfRule>
  </conditionalFormatting>
  <conditionalFormatting sqref="G22:K22">
    <cfRule type="expression" dxfId="24" priority="2" stopIfTrue="1">
      <formula>$G$16&lt;&gt;""</formula>
    </cfRule>
  </conditionalFormatting>
  <conditionalFormatting sqref="G24:K24 G27:K27">
    <cfRule type="expression" dxfId="23" priority="1" stopIfTrue="1">
      <formula>$G$15&lt;&gt;""</formula>
    </cfRule>
  </conditionalFormatting>
  <conditionalFormatting sqref="G30:L30">
    <cfRule type="expression" dxfId="22" priority="4" stopIfTrue="1">
      <formula>$G$30&lt;&gt;""</formula>
    </cfRule>
  </conditionalFormatting>
  <conditionalFormatting sqref="G15:AL15">
    <cfRule type="expression" dxfId="21" priority="5" stopIfTrue="1">
      <formula>$G$15&lt;&gt;""</formula>
    </cfRule>
  </conditionalFormatting>
  <conditionalFormatting sqref="G16:AL16">
    <cfRule type="expression" dxfId="20" priority="6" stopIfTrue="1">
      <formula>$G$16&lt;&gt;""</formula>
    </cfRule>
  </conditionalFormatting>
  <conditionalFormatting sqref="G18:AL18">
    <cfRule type="expression" dxfId="19" priority="7" stopIfTrue="1">
      <formula>$G$18&lt;&gt;""</formula>
    </cfRule>
  </conditionalFormatting>
  <conditionalFormatting sqref="G19:AL19">
    <cfRule type="expression" dxfId="18" priority="8" stopIfTrue="1">
      <formula>$G$19&lt;&gt;""</formula>
    </cfRule>
  </conditionalFormatting>
  <conditionalFormatting sqref="Q21:R21 Q24:R24 Q27:R27 Q30:R30">
    <cfRule type="expression" dxfId="17" priority="23" stopIfTrue="1">
      <formula>$G$18&lt;&gt;""</formula>
    </cfRule>
  </conditionalFormatting>
  <conditionalFormatting sqref="Q22:R22 Q25:R25 Q28:R28">
    <cfRule type="expression" dxfId="16" priority="24" stopIfTrue="1">
      <formula>$G$19&lt;&gt;""</formula>
    </cfRule>
  </conditionalFormatting>
  <conditionalFormatting sqref="S21:Z21">
    <cfRule type="expression" dxfId="15" priority="17" stopIfTrue="1">
      <formula>$G$15&lt;&gt;""</formula>
    </cfRule>
  </conditionalFormatting>
  <conditionalFormatting sqref="S24:Z24 S27:Z27">
    <cfRule type="expression" dxfId="14" priority="10" stopIfTrue="1">
      <formula>$G$15&lt;&gt;""</formula>
    </cfRule>
  </conditionalFormatting>
  <conditionalFormatting sqref="S28:Z28">
    <cfRule type="expression" dxfId="13" priority="9" stopIfTrue="1">
      <formula>$G$30&lt;&gt;""</formula>
    </cfRule>
  </conditionalFormatting>
  <conditionalFormatting sqref="S30:AL30">
    <cfRule type="expression" dxfId="12" priority="20" stopIfTrue="1">
      <formula>$G$30&lt;&gt;""</formula>
    </cfRule>
  </conditionalFormatting>
  <conditionalFormatting sqref="AA21:AB21 AA24:AB24 AA27:AB27">
    <cfRule type="expression" dxfId="11" priority="16" stopIfTrue="1">
      <formula>#REF!&lt;&gt;""</formula>
    </cfRule>
  </conditionalFormatting>
  <conditionalFormatting sqref="AC21:AL21 AC24:AJ24 AC27:AJ27">
    <cfRule type="expression" dxfId="10" priority="12" stopIfTrue="1">
      <formula>$G$18&lt;&gt;""</formula>
    </cfRule>
  </conditionalFormatting>
  <conditionalFormatting sqref="AC22:AL22 AC25:AJ25 AC28:AJ28">
    <cfRule type="expression" dxfId="9" priority="13" stopIfTrue="1">
      <formula>$G$19&lt;&gt;""</formula>
    </cfRule>
  </conditionalFormatting>
  <dataValidations count="6">
    <dataValidation type="whole" allowBlank="1" showInputMessage="1" showErrorMessage="1" errorTitle="入力規則" error="1 ～ 31 の整数を入力してください。" sqref="AJ3:AK3" xr:uid="{00000000-0002-0000-0000-000000000000}">
      <formula1>1</formula1>
      <formula2>31</formula2>
    </dataValidation>
    <dataValidation type="whole" allowBlank="1" showInputMessage="1" showErrorMessage="1" errorTitle="入力既存" error="1 ～ 12 の整数を入力してください。" sqref="O9:P9 AG3:AH3" xr:uid="{00000000-0002-0000-0000-000001000000}">
      <formula1>1</formula1>
      <formula2>12</formula2>
    </dataValidation>
    <dataValidation type="whole" operator="greaterThan" allowBlank="1" showInputMessage="1" showErrorMessage="1" errorTitle="入力規則" error="0より大きい整数を入力してください。" sqref="L15:L32 M31:P32 S27:Z27 S18:Z18 S15:Z15 S21:Z21 M15:P20 S24:Z24 AB33" xr:uid="{00000000-0002-0000-0000-000002000000}">
      <formula1>0</formula1>
    </dataValidation>
    <dataValidation type="list" showErrorMessage="1" errorTitle="入力規則" error="リストから選択してください。" sqref="D4:P4" xr:uid="{00000000-0002-0000-0000-000003000000}">
      <formula1>INDIRECT("委託料一覧!a6:a34")</formula1>
    </dataValidation>
    <dataValidation type="list" showErrorMessage="1" errorTitle="入力規則" error="リストから選択してください。" sqref="G40:R40" xr:uid="{00000000-0002-0000-0000-000004000000}">
      <formula1>"普　通,当　座"</formula1>
    </dataValidation>
    <dataValidation type="whole" operator="greaterThan" allowBlank="1" showInputMessage="1" errorTitle="入力規則" error="0より大きい整数を入力してください。" sqref="I33 AK33:AL33 S33" xr:uid="{00000000-0002-0000-0000-000005000000}">
      <formula1>0</formula1>
    </dataValidation>
  </dataValidations>
  <printOptions horizontalCentered="1"/>
  <pageMargins left="0.39370078740157477" right="0.39370078740157477" top="0.39370078740157477" bottom="0" header="0.31496062992125984" footer="0.19685039370078738"/>
  <pageSetup paperSize="9" scale="96" orientation="portrait" blackAndWhite="1" r:id="rId1"/>
  <headerFooter alignWithMargins="0">
    <oddHeader>&amp;R&amp;"ＭＳ 明朝,regular"標準様式３</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CG37"/>
  <sheetViews>
    <sheetView view="pageBreakPreview" zoomScale="115" zoomScaleSheetLayoutView="115" workbookViewId="0">
      <pane xSplit="1" ySplit="6" topLeftCell="CA24" activePane="bottomRight" state="frozen"/>
      <selection pane="topRight"/>
      <selection pane="bottomLeft"/>
      <selection pane="bottomRight" activeCell="CA32" sqref="CA32"/>
    </sheetView>
  </sheetViews>
  <sheetFormatPr defaultColWidth="9" defaultRowHeight="12" x14ac:dyDescent="0.15"/>
  <cols>
    <col min="1" max="1" width="20.5" style="34" customWidth="1"/>
    <col min="2" max="2" width="27.5" style="34" customWidth="1"/>
    <col min="3" max="3" width="9.5" style="34" bestFit="1" customWidth="1"/>
    <col min="4" max="4" width="40.5" style="34" customWidth="1"/>
    <col min="5" max="5" width="13.75" style="34" bestFit="1" customWidth="1"/>
    <col min="6" max="13" width="0" style="34" hidden="1" customWidth="1"/>
    <col min="14" max="17" width="0" style="47" hidden="1" customWidth="1"/>
    <col min="18" max="53" width="0" style="34" hidden="1" customWidth="1"/>
    <col min="54" max="61" width="9" style="34"/>
    <col min="62" max="65" width="9" style="48"/>
    <col min="66" max="69" width="9" style="34"/>
    <col min="70" max="70" width="50.5" style="49" customWidth="1"/>
    <col min="71" max="71" width="100.5" style="49" customWidth="1"/>
    <col min="72" max="72" width="9" style="32"/>
    <col min="73" max="74" width="27.5" style="34" customWidth="1"/>
    <col min="75" max="75" width="13.75" style="34" bestFit="1" customWidth="1"/>
    <col min="76" max="77" width="9" style="34"/>
    <col min="78" max="78" width="58.125" style="34" customWidth="1"/>
    <col min="79" max="79" width="93.5" style="34" customWidth="1"/>
    <col min="80" max="80" width="9" style="34"/>
    <col min="81" max="81" width="21.375" style="34" customWidth="1"/>
    <col min="82" max="83" width="18.875" style="34" customWidth="1"/>
    <col min="84" max="16384" width="9" style="34"/>
  </cols>
  <sheetData>
    <row r="1" spans="1:83" x14ac:dyDescent="0.15">
      <c r="A1" s="29" t="s">
        <v>28</v>
      </c>
      <c r="B1" s="30"/>
      <c r="C1" s="30"/>
      <c r="D1" s="30"/>
      <c r="E1" s="31"/>
      <c r="F1" s="31"/>
      <c r="G1" s="31"/>
      <c r="H1" s="31"/>
      <c r="I1" s="31"/>
      <c r="J1" s="31"/>
      <c r="K1" s="31"/>
      <c r="L1" s="31"/>
      <c r="M1" s="31"/>
      <c r="N1" s="31">
        <v>10</v>
      </c>
      <c r="O1" s="31"/>
      <c r="P1" s="31"/>
      <c r="Q1" s="31"/>
      <c r="R1" s="31"/>
      <c r="S1" s="30"/>
      <c r="T1" s="30"/>
      <c r="U1" s="30"/>
      <c r="V1" s="30"/>
      <c r="W1" s="30"/>
      <c r="X1" s="30">
        <v>20</v>
      </c>
      <c r="Y1" s="30"/>
      <c r="Z1" s="30"/>
      <c r="AA1" s="30"/>
      <c r="AB1" s="30"/>
      <c r="AC1" s="30"/>
      <c r="AD1" s="30"/>
      <c r="AE1" s="30"/>
      <c r="AF1" s="30"/>
      <c r="AG1" s="30"/>
      <c r="AH1" s="30">
        <v>30</v>
      </c>
      <c r="AI1" s="30"/>
      <c r="AJ1" s="30"/>
      <c r="AK1" s="30"/>
      <c r="AL1" s="30"/>
      <c r="AM1" s="30"/>
      <c r="AN1" s="30"/>
      <c r="AO1" s="30"/>
      <c r="AP1" s="30"/>
      <c r="AQ1" s="30"/>
      <c r="AR1" s="30">
        <v>40</v>
      </c>
      <c r="AS1" s="30">
        <v>40</v>
      </c>
      <c r="AT1" s="30"/>
      <c r="AU1" s="30"/>
      <c r="AV1" s="30"/>
      <c r="AW1" s="30"/>
      <c r="AX1" s="30"/>
      <c r="AY1" s="30"/>
      <c r="AZ1" s="30"/>
      <c r="BA1" s="30"/>
      <c r="BB1" s="30"/>
      <c r="BC1" s="30"/>
      <c r="BD1" s="30">
        <v>50</v>
      </c>
      <c r="BE1" s="30"/>
      <c r="BF1" s="30"/>
      <c r="BG1" s="30"/>
      <c r="BH1" s="30"/>
      <c r="BI1" s="30"/>
      <c r="BJ1" s="32"/>
      <c r="BK1" s="32"/>
      <c r="BL1" s="32"/>
      <c r="BM1" s="32"/>
      <c r="BN1" s="32"/>
      <c r="BO1" s="32"/>
      <c r="BP1" s="32"/>
      <c r="BQ1" s="32"/>
      <c r="BR1" s="32"/>
      <c r="BS1" s="32"/>
      <c r="BU1" s="32"/>
      <c r="BV1" s="30"/>
      <c r="BW1" s="30"/>
      <c r="BX1" s="30"/>
      <c r="BY1" s="30"/>
      <c r="BZ1" s="33">
        <v>60</v>
      </c>
      <c r="CA1" s="33"/>
      <c r="CB1" s="32"/>
      <c r="CC1" s="30"/>
      <c r="CD1" s="30"/>
      <c r="CE1" s="31"/>
    </row>
    <row r="2" spans="1:83" x14ac:dyDescent="0.15">
      <c r="A2" s="32" t="s">
        <v>247</v>
      </c>
      <c r="C2" s="35"/>
      <c r="D2" s="30"/>
      <c r="E2" s="36"/>
      <c r="F2" s="36"/>
      <c r="G2" s="36"/>
      <c r="H2" s="36"/>
      <c r="I2" s="36"/>
      <c r="J2" s="36"/>
      <c r="K2" s="36"/>
      <c r="L2" s="36"/>
      <c r="M2" s="36"/>
      <c r="N2" s="36"/>
      <c r="O2" s="36"/>
      <c r="P2" s="36"/>
      <c r="Q2" s="36"/>
      <c r="R2" s="36"/>
      <c r="T2" s="37"/>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2"/>
      <c r="BK2" s="32"/>
      <c r="BL2" s="32"/>
      <c r="BM2" s="32"/>
      <c r="BN2" s="32"/>
      <c r="BO2" s="32"/>
      <c r="BP2" s="32"/>
      <c r="BQ2" s="32"/>
      <c r="BR2" s="32"/>
      <c r="BS2" s="32"/>
      <c r="BU2" s="32"/>
      <c r="BV2" s="30"/>
      <c r="BW2" s="30"/>
      <c r="BX2" s="30"/>
      <c r="BY2" s="30"/>
      <c r="BZ2" s="33"/>
      <c r="CA2" s="33"/>
      <c r="CB2" s="32"/>
      <c r="CE2" s="36"/>
    </row>
    <row r="3" spans="1:83" x14ac:dyDescent="0.15">
      <c r="A3" s="54">
        <v>1</v>
      </c>
      <c r="B3" s="54">
        <v>2</v>
      </c>
      <c r="C3" s="54">
        <v>3</v>
      </c>
      <c r="D3" s="54">
        <v>4</v>
      </c>
      <c r="E3" s="54">
        <v>5</v>
      </c>
      <c r="F3" s="54">
        <v>6</v>
      </c>
      <c r="G3" s="54">
        <v>7</v>
      </c>
      <c r="H3" s="54">
        <v>8</v>
      </c>
      <c r="I3" s="54">
        <v>9</v>
      </c>
      <c r="J3" s="54">
        <v>10</v>
      </c>
      <c r="K3" s="54">
        <v>11</v>
      </c>
      <c r="L3" s="54">
        <v>12</v>
      </c>
      <c r="M3" s="54">
        <v>13</v>
      </c>
      <c r="N3" s="54">
        <v>14</v>
      </c>
      <c r="O3" s="54">
        <v>15</v>
      </c>
      <c r="P3" s="54">
        <v>16</v>
      </c>
      <c r="Q3" s="54">
        <v>17</v>
      </c>
      <c r="R3" s="54">
        <v>18</v>
      </c>
      <c r="S3" s="54">
        <v>19</v>
      </c>
      <c r="T3" s="54">
        <v>20</v>
      </c>
      <c r="U3" s="54">
        <v>21</v>
      </c>
      <c r="V3" s="54">
        <v>22</v>
      </c>
      <c r="W3" s="54">
        <v>23</v>
      </c>
      <c r="X3" s="54">
        <v>24</v>
      </c>
      <c r="Y3" s="54">
        <v>25</v>
      </c>
      <c r="Z3" s="54">
        <v>26</v>
      </c>
      <c r="AA3" s="54">
        <v>27</v>
      </c>
      <c r="AB3" s="54">
        <v>28</v>
      </c>
      <c r="AC3" s="54">
        <v>29</v>
      </c>
      <c r="AD3" s="54">
        <v>30</v>
      </c>
      <c r="AE3" s="54">
        <v>31</v>
      </c>
      <c r="AF3" s="54">
        <v>32</v>
      </c>
      <c r="AG3" s="54">
        <v>33</v>
      </c>
      <c r="AH3" s="54">
        <v>34</v>
      </c>
      <c r="AI3" s="54">
        <v>35</v>
      </c>
      <c r="AJ3" s="54">
        <v>36</v>
      </c>
      <c r="AK3" s="54">
        <v>37</v>
      </c>
      <c r="AL3" s="54">
        <v>38</v>
      </c>
      <c r="AM3" s="54">
        <v>39</v>
      </c>
      <c r="AN3" s="54">
        <v>40</v>
      </c>
      <c r="AO3" s="54">
        <v>41</v>
      </c>
      <c r="AP3" s="54">
        <v>42</v>
      </c>
      <c r="AQ3" s="54">
        <v>43</v>
      </c>
      <c r="AR3" s="54">
        <v>44</v>
      </c>
      <c r="AS3" s="54">
        <v>45</v>
      </c>
      <c r="AT3" s="54">
        <v>46</v>
      </c>
      <c r="AU3" s="54">
        <v>47</v>
      </c>
      <c r="AV3" s="54">
        <v>48</v>
      </c>
      <c r="AW3" s="54">
        <v>49</v>
      </c>
      <c r="AX3" s="54">
        <v>50</v>
      </c>
      <c r="AY3" s="54">
        <v>51</v>
      </c>
      <c r="AZ3" s="54">
        <v>52</v>
      </c>
      <c r="BA3" s="54">
        <v>53</v>
      </c>
      <c r="BB3" s="54">
        <v>54</v>
      </c>
      <c r="BC3" s="54">
        <v>55</v>
      </c>
      <c r="BD3" s="54">
        <v>56</v>
      </c>
      <c r="BE3" s="54">
        <v>57</v>
      </c>
      <c r="BF3" s="54">
        <v>58</v>
      </c>
      <c r="BG3" s="54">
        <v>59</v>
      </c>
      <c r="BH3" s="54">
        <v>60</v>
      </c>
      <c r="BI3" s="54">
        <v>61</v>
      </c>
      <c r="BJ3" s="54">
        <v>62</v>
      </c>
      <c r="BK3" s="54">
        <v>63</v>
      </c>
      <c r="BL3" s="54">
        <v>64</v>
      </c>
      <c r="BM3" s="54">
        <v>65</v>
      </c>
      <c r="BN3" s="54">
        <v>66</v>
      </c>
      <c r="BO3" s="54">
        <v>67</v>
      </c>
      <c r="BP3" s="54">
        <v>68</v>
      </c>
      <c r="BQ3" s="54">
        <v>69</v>
      </c>
      <c r="BR3" s="54">
        <v>70</v>
      </c>
      <c r="BS3" s="54">
        <v>71</v>
      </c>
      <c r="BT3" s="54">
        <v>72</v>
      </c>
      <c r="BU3" s="54">
        <v>73</v>
      </c>
      <c r="BV3" s="54">
        <v>74</v>
      </c>
      <c r="BW3" s="54">
        <v>75</v>
      </c>
      <c r="BX3" s="54">
        <v>76</v>
      </c>
      <c r="BY3" s="54">
        <v>77</v>
      </c>
      <c r="BZ3" s="54">
        <v>78</v>
      </c>
      <c r="CA3" s="54">
        <v>79</v>
      </c>
      <c r="CB3" s="54">
        <v>80</v>
      </c>
      <c r="CC3" s="54">
        <v>81</v>
      </c>
      <c r="CD3" s="54">
        <v>82</v>
      </c>
      <c r="CE3" s="54">
        <v>83</v>
      </c>
    </row>
    <row r="4" spans="1:83" x14ac:dyDescent="0.15">
      <c r="A4" s="331" t="s">
        <v>76</v>
      </c>
      <c r="B4" s="331" t="s">
        <v>77</v>
      </c>
      <c r="C4" s="331" t="s">
        <v>82</v>
      </c>
      <c r="D4" s="331" t="s">
        <v>83</v>
      </c>
      <c r="E4" s="331" t="s">
        <v>84</v>
      </c>
      <c r="F4" s="332" t="s">
        <v>203</v>
      </c>
      <c r="G4" s="331"/>
      <c r="H4" s="331"/>
      <c r="I4" s="331"/>
      <c r="J4" s="332" t="s">
        <v>86</v>
      </c>
      <c r="K4" s="331"/>
      <c r="L4" s="331"/>
      <c r="M4" s="331"/>
      <c r="N4" s="332" t="s">
        <v>65</v>
      </c>
      <c r="O4" s="331"/>
      <c r="P4" s="331"/>
      <c r="Q4" s="331"/>
      <c r="R4" s="332" t="s">
        <v>91</v>
      </c>
      <c r="S4" s="331" t="s">
        <v>92</v>
      </c>
      <c r="T4" s="331"/>
      <c r="U4" s="331"/>
      <c r="V4" s="331"/>
      <c r="W4" s="331" t="s">
        <v>94</v>
      </c>
      <c r="X4" s="331"/>
      <c r="Y4" s="331"/>
      <c r="Z4" s="331"/>
      <c r="AA4" s="331"/>
      <c r="AB4" s="331" t="s">
        <v>95</v>
      </c>
      <c r="AC4" s="331"/>
      <c r="AD4" s="331"/>
      <c r="AE4" s="331"/>
      <c r="AF4" s="331"/>
      <c r="AG4" s="331" t="s">
        <v>78</v>
      </c>
      <c r="AH4" s="331"/>
      <c r="AI4" s="331"/>
      <c r="AJ4" s="331"/>
      <c r="AK4" s="331"/>
      <c r="AL4" s="331" t="s">
        <v>97</v>
      </c>
      <c r="AM4" s="331"/>
      <c r="AN4" s="331"/>
      <c r="AO4" s="331"/>
      <c r="AP4" s="332" t="s">
        <v>98</v>
      </c>
      <c r="AQ4" s="332" t="s">
        <v>100</v>
      </c>
      <c r="AR4" s="333" t="s">
        <v>202</v>
      </c>
      <c r="AS4" s="334"/>
      <c r="AT4" s="335"/>
      <c r="AU4" s="333" t="s">
        <v>101</v>
      </c>
      <c r="AV4" s="334"/>
      <c r="AW4" s="335"/>
      <c r="AX4" s="332" t="s">
        <v>102</v>
      </c>
      <c r="AY4" s="317" t="s">
        <v>103</v>
      </c>
      <c r="AZ4" s="319" t="s">
        <v>90</v>
      </c>
      <c r="BA4" s="317"/>
      <c r="BB4" s="319" t="s">
        <v>105</v>
      </c>
      <c r="BC4" s="320"/>
      <c r="BD4" s="320"/>
      <c r="BE4" s="321"/>
      <c r="BF4" s="325" t="s">
        <v>106</v>
      </c>
      <c r="BG4" s="320"/>
      <c r="BH4" s="320"/>
      <c r="BI4" s="321"/>
      <c r="BJ4" s="326" t="s">
        <v>129</v>
      </c>
      <c r="BK4" s="327"/>
      <c r="BL4" s="327"/>
      <c r="BM4" s="328"/>
      <c r="BN4" s="338" t="s">
        <v>248</v>
      </c>
      <c r="BO4" s="339"/>
      <c r="BP4" s="339"/>
      <c r="BQ4" s="339"/>
      <c r="BR4" s="339"/>
      <c r="BS4" s="339"/>
      <c r="BT4" s="339"/>
      <c r="BU4" s="340"/>
      <c r="BV4" s="331" t="s">
        <v>89</v>
      </c>
      <c r="BW4" s="331"/>
      <c r="BX4" s="331"/>
      <c r="BY4" s="331"/>
      <c r="BZ4" s="332" t="s">
        <v>107</v>
      </c>
      <c r="CA4" s="332" t="s">
        <v>108</v>
      </c>
      <c r="CB4" s="331" t="s">
        <v>109</v>
      </c>
      <c r="CC4" s="331" t="s">
        <v>96</v>
      </c>
      <c r="CD4" s="331" t="s">
        <v>110</v>
      </c>
      <c r="CE4" s="336" t="s">
        <v>54</v>
      </c>
    </row>
    <row r="5" spans="1:83" x14ac:dyDescent="0.15">
      <c r="A5" s="331"/>
      <c r="B5" s="331"/>
      <c r="C5" s="331"/>
      <c r="D5" s="331"/>
      <c r="E5" s="331"/>
      <c r="F5" s="331"/>
      <c r="G5" s="331"/>
      <c r="H5" s="331"/>
      <c r="I5" s="331"/>
      <c r="J5" s="331"/>
      <c r="K5" s="331"/>
      <c r="L5" s="331"/>
      <c r="M5" s="331"/>
      <c r="N5" s="331"/>
      <c r="O5" s="331"/>
      <c r="P5" s="331"/>
      <c r="Q5" s="331"/>
      <c r="R5" s="331"/>
      <c r="S5" s="331"/>
      <c r="T5" s="331"/>
      <c r="U5" s="331"/>
      <c r="V5" s="331"/>
      <c r="W5" s="52" t="s">
        <v>112</v>
      </c>
      <c r="X5" s="331" t="s">
        <v>113</v>
      </c>
      <c r="Y5" s="331"/>
      <c r="Z5" s="331"/>
      <c r="AA5" s="331"/>
      <c r="AB5" s="52" t="s">
        <v>112</v>
      </c>
      <c r="AC5" s="331" t="s">
        <v>113</v>
      </c>
      <c r="AD5" s="331"/>
      <c r="AE5" s="331"/>
      <c r="AF5" s="331"/>
      <c r="AG5" s="52" t="s">
        <v>112</v>
      </c>
      <c r="AH5" s="331" t="s">
        <v>113</v>
      </c>
      <c r="AI5" s="331"/>
      <c r="AJ5" s="331"/>
      <c r="AK5" s="331"/>
      <c r="AL5" s="331"/>
      <c r="AM5" s="331"/>
      <c r="AN5" s="331"/>
      <c r="AO5" s="331"/>
      <c r="AP5" s="331"/>
      <c r="AQ5" s="331"/>
      <c r="AR5" s="52" t="s">
        <v>142</v>
      </c>
      <c r="AS5" s="52" t="s">
        <v>125</v>
      </c>
      <c r="AT5" s="55" t="s">
        <v>224</v>
      </c>
      <c r="AU5" s="52" t="s">
        <v>61</v>
      </c>
      <c r="AV5" s="52" t="s">
        <v>75</v>
      </c>
      <c r="AW5" s="52" t="s">
        <v>178</v>
      </c>
      <c r="AX5" s="331"/>
      <c r="AY5" s="318"/>
      <c r="AZ5" s="53" t="s">
        <v>114</v>
      </c>
      <c r="BA5" s="53" t="s">
        <v>115</v>
      </c>
      <c r="BB5" s="322"/>
      <c r="BC5" s="323"/>
      <c r="BD5" s="323"/>
      <c r="BE5" s="324"/>
      <c r="BF5" s="323"/>
      <c r="BG5" s="323"/>
      <c r="BH5" s="323"/>
      <c r="BI5" s="324"/>
      <c r="BJ5" s="329"/>
      <c r="BK5" s="329"/>
      <c r="BL5" s="329"/>
      <c r="BM5" s="330"/>
      <c r="BN5" s="338" t="s">
        <v>249</v>
      </c>
      <c r="BO5" s="339"/>
      <c r="BP5" s="339"/>
      <c r="BQ5" s="340"/>
      <c r="BR5" s="338" t="s">
        <v>250</v>
      </c>
      <c r="BS5" s="339"/>
      <c r="BT5" s="339"/>
      <c r="BU5" s="340"/>
      <c r="BV5" s="331"/>
      <c r="BW5" s="331"/>
      <c r="BX5" s="331"/>
      <c r="BY5" s="331"/>
      <c r="BZ5" s="332"/>
      <c r="CA5" s="332"/>
      <c r="CB5" s="331"/>
      <c r="CC5" s="331"/>
      <c r="CD5" s="331"/>
      <c r="CE5" s="337"/>
    </row>
    <row r="6" spans="1:83" x14ac:dyDescent="0.15">
      <c r="A6" s="38" t="s">
        <v>18</v>
      </c>
      <c r="B6" s="38" t="s">
        <v>18</v>
      </c>
      <c r="C6" s="38" t="s">
        <v>18</v>
      </c>
      <c r="D6" s="38" t="s">
        <v>18</v>
      </c>
      <c r="E6" s="38" t="s">
        <v>18</v>
      </c>
      <c r="F6" s="39"/>
      <c r="G6" s="40"/>
      <c r="H6" s="39"/>
      <c r="I6" s="41"/>
      <c r="J6" s="39"/>
      <c r="K6" s="40"/>
      <c r="L6" s="39"/>
      <c r="M6" s="41"/>
      <c r="N6" s="39"/>
      <c r="O6" s="41"/>
      <c r="P6" s="39"/>
      <c r="Q6" s="41"/>
      <c r="R6" s="41"/>
      <c r="S6" s="41"/>
      <c r="T6" s="41"/>
      <c r="U6" s="39"/>
      <c r="V6" s="41"/>
      <c r="W6" s="41"/>
      <c r="X6" s="41"/>
      <c r="Y6" s="41"/>
      <c r="Z6" s="41"/>
      <c r="AA6" s="41"/>
      <c r="AB6" s="41"/>
      <c r="AC6" s="41"/>
      <c r="AD6" s="41"/>
      <c r="AE6" s="41"/>
      <c r="AF6" s="41"/>
      <c r="AG6" s="41"/>
      <c r="AH6" s="41"/>
      <c r="AI6" s="41"/>
      <c r="AJ6" s="41"/>
      <c r="AK6" s="41"/>
      <c r="AL6" s="41"/>
      <c r="AM6" s="41"/>
      <c r="AN6" s="39"/>
      <c r="AO6" s="41"/>
      <c r="AP6" s="41"/>
      <c r="AQ6" s="41"/>
      <c r="AR6" s="41"/>
      <c r="AS6" s="41"/>
      <c r="AT6" s="56"/>
      <c r="AU6" s="41"/>
      <c r="AV6" s="41"/>
      <c r="AW6" s="41"/>
      <c r="AX6" s="41"/>
      <c r="AY6" s="41"/>
      <c r="AZ6" s="41"/>
      <c r="BA6" s="41"/>
      <c r="BB6" s="41"/>
      <c r="BC6" s="41"/>
      <c r="BD6" s="41"/>
      <c r="BE6" s="41"/>
      <c r="BF6" s="41"/>
      <c r="BG6" s="41"/>
      <c r="BH6" s="41"/>
      <c r="BI6" s="41"/>
      <c r="BJ6" s="57"/>
      <c r="BK6" s="57"/>
      <c r="BL6" s="57"/>
      <c r="BM6" s="57"/>
      <c r="BN6" s="42"/>
      <c r="BO6" s="42"/>
      <c r="BP6" s="42"/>
      <c r="BQ6" s="42"/>
      <c r="BR6" s="42"/>
      <c r="BS6" s="42"/>
      <c r="BT6" s="42"/>
      <c r="BU6" s="42"/>
      <c r="BV6" s="39"/>
      <c r="BW6" s="40"/>
      <c r="BX6" s="39"/>
      <c r="BY6" s="39"/>
      <c r="BZ6" s="26"/>
      <c r="CA6" s="43"/>
      <c r="CB6" s="52"/>
      <c r="CC6" s="38"/>
      <c r="CD6" s="38"/>
      <c r="CE6" s="38"/>
    </row>
    <row r="7" spans="1:83" s="24" customFormat="1" ht="96" x14ac:dyDescent="0.15">
      <c r="A7" s="50" t="s">
        <v>116</v>
      </c>
      <c r="B7" s="71" t="s">
        <v>117</v>
      </c>
      <c r="C7" s="68" t="s">
        <v>120</v>
      </c>
      <c r="D7" s="72" t="s">
        <v>122</v>
      </c>
      <c r="E7" s="68" t="s">
        <v>124</v>
      </c>
      <c r="F7" s="71"/>
      <c r="G7" s="73"/>
      <c r="H7" s="71"/>
      <c r="I7" s="74"/>
      <c r="J7" s="71"/>
      <c r="K7" s="73"/>
      <c r="L7" s="71"/>
      <c r="M7" s="74"/>
      <c r="N7" s="71"/>
      <c r="O7" s="74"/>
      <c r="P7" s="71"/>
      <c r="Q7" s="74"/>
      <c r="R7" s="74"/>
      <c r="S7" s="74"/>
      <c r="T7" s="74"/>
      <c r="U7" s="71"/>
      <c r="V7" s="74"/>
      <c r="W7" s="74"/>
      <c r="X7" s="71"/>
      <c r="Y7" s="74"/>
      <c r="Z7" s="71"/>
      <c r="AA7" s="74"/>
      <c r="AB7" s="74"/>
      <c r="AC7" s="71"/>
      <c r="AD7" s="74"/>
      <c r="AE7" s="71"/>
      <c r="AF7" s="74"/>
      <c r="AG7" s="74"/>
      <c r="AH7" s="71"/>
      <c r="AI7" s="74"/>
      <c r="AJ7" s="71"/>
      <c r="AK7" s="74"/>
      <c r="AL7" s="74"/>
      <c r="AM7" s="74"/>
      <c r="AN7" s="74"/>
      <c r="AO7" s="74"/>
      <c r="AP7" s="74"/>
      <c r="AQ7" s="74"/>
      <c r="AR7" s="74"/>
      <c r="AS7" s="74"/>
      <c r="AT7" s="75"/>
      <c r="AU7" s="74"/>
      <c r="AV7" s="74"/>
      <c r="AW7" s="74"/>
      <c r="AX7" s="74"/>
      <c r="AY7" s="74"/>
      <c r="AZ7" s="74"/>
      <c r="BA7" s="74"/>
      <c r="BB7" s="68" t="s">
        <v>127</v>
      </c>
      <c r="BC7" s="74">
        <v>3291</v>
      </c>
      <c r="BD7" s="74" t="s">
        <v>128</v>
      </c>
      <c r="BE7" s="74">
        <v>2691</v>
      </c>
      <c r="BF7" s="68" t="s">
        <v>127</v>
      </c>
      <c r="BG7" s="74">
        <v>6350</v>
      </c>
      <c r="BH7" s="74" t="s">
        <v>128</v>
      </c>
      <c r="BI7" s="74">
        <v>5350</v>
      </c>
      <c r="BJ7" s="68" t="s">
        <v>127</v>
      </c>
      <c r="BK7" s="76">
        <v>12741</v>
      </c>
      <c r="BL7" s="76" t="s">
        <v>128</v>
      </c>
      <c r="BM7" s="76">
        <v>11741</v>
      </c>
      <c r="BN7" s="68" t="s">
        <v>127</v>
      </c>
      <c r="BO7" s="76">
        <v>11000</v>
      </c>
      <c r="BP7" s="76" t="s">
        <v>128</v>
      </c>
      <c r="BQ7" s="75">
        <v>10000</v>
      </c>
      <c r="BR7" s="68" t="s">
        <v>127</v>
      </c>
      <c r="BS7" s="76">
        <v>5000</v>
      </c>
      <c r="BT7" s="76" t="s">
        <v>128</v>
      </c>
      <c r="BU7" s="75">
        <v>4000</v>
      </c>
      <c r="BV7" s="71"/>
      <c r="BW7" s="73"/>
      <c r="BX7" s="71" t="s">
        <v>20</v>
      </c>
      <c r="BY7" s="71"/>
      <c r="BZ7" s="44" t="s">
        <v>225</v>
      </c>
      <c r="CA7" s="45" t="s">
        <v>306</v>
      </c>
      <c r="CB7" s="68"/>
      <c r="CC7" s="67" t="s">
        <v>252</v>
      </c>
      <c r="CD7" s="77" t="s">
        <v>205</v>
      </c>
      <c r="CE7" s="68" t="s">
        <v>130</v>
      </c>
    </row>
    <row r="8" spans="1:83" s="24" customFormat="1" ht="96" x14ac:dyDescent="0.15">
      <c r="A8" s="50" t="s">
        <v>131</v>
      </c>
      <c r="B8" s="78" t="s">
        <v>117</v>
      </c>
      <c r="C8" s="79" t="s">
        <v>253</v>
      </c>
      <c r="D8" s="80" t="s">
        <v>122</v>
      </c>
      <c r="E8" s="79" t="s">
        <v>124</v>
      </c>
      <c r="F8" s="71"/>
      <c r="G8" s="73"/>
      <c r="H8" s="71"/>
      <c r="I8" s="74"/>
      <c r="J8" s="71"/>
      <c r="K8" s="73"/>
      <c r="L8" s="71"/>
      <c r="M8" s="74"/>
      <c r="N8" s="71"/>
      <c r="O8" s="74"/>
      <c r="P8" s="71"/>
      <c r="Q8" s="74"/>
      <c r="R8" s="74"/>
      <c r="S8" s="74"/>
      <c r="T8" s="74"/>
      <c r="U8" s="71"/>
      <c r="V8" s="74"/>
      <c r="W8" s="74"/>
      <c r="X8" s="71"/>
      <c r="Y8" s="74"/>
      <c r="Z8" s="71"/>
      <c r="AA8" s="74"/>
      <c r="AB8" s="74"/>
      <c r="AC8" s="71"/>
      <c r="AD8" s="74"/>
      <c r="AE8" s="71"/>
      <c r="AF8" s="74"/>
      <c r="AG8" s="74"/>
      <c r="AH8" s="71"/>
      <c r="AI8" s="74"/>
      <c r="AJ8" s="71"/>
      <c r="AK8" s="74"/>
      <c r="AL8" s="74"/>
      <c r="AM8" s="74"/>
      <c r="AN8" s="74"/>
      <c r="AO8" s="74"/>
      <c r="AP8" s="74"/>
      <c r="AQ8" s="74"/>
      <c r="AR8" s="74"/>
      <c r="AS8" s="74"/>
      <c r="AT8" s="75"/>
      <c r="AU8" s="74"/>
      <c r="AV8" s="74"/>
      <c r="AW8" s="74"/>
      <c r="AX8" s="74"/>
      <c r="AY8" s="74"/>
      <c r="AZ8" s="74"/>
      <c r="BA8" s="74"/>
      <c r="BB8" s="68" t="s">
        <v>127</v>
      </c>
      <c r="BC8" s="74">
        <v>3291</v>
      </c>
      <c r="BD8" s="74" t="s">
        <v>128</v>
      </c>
      <c r="BE8" s="74">
        <v>2691</v>
      </c>
      <c r="BF8" s="68" t="s">
        <v>127</v>
      </c>
      <c r="BG8" s="74">
        <v>6350</v>
      </c>
      <c r="BH8" s="74" t="s">
        <v>128</v>
      </c>
      <c r="BI8" s="74">
        <v>5350</v>
      </c>
      <c r="BJ8" s="68" t="s">
        <v>127</v>
      </c>
      <c r="BK8" s="76">
        <v>12741</v>
      </c>
      <c r="BL8" s="76" t="s">
        <v>128</v>
      </c>
      <c r="BM8" s="76">
        <v>11741</v>
      </c>
      <c r="BN8" s="68" t="s">
        <v>127</v>
      </c>
      <c r="BO8" s="76">
        <v>11000</v>
      </c>
      <c r="BP8" s="76" t="s">
        <v>128</v>
      </c>
      <c r="BQ8" s="75">
        <v>10000</v>
      </c>
      <c r="BR8" s="68" t="s">
        <v>127</v>
      </c>
      <c r="BS8" s="76">
        <v>5000</v>
      </c>
      <c r="BT8" s="76" t="s">
        <v>128</v>
      </c>
      <c r="BU8" s="75">
        <v>4000</v>
      </c>
      <c r="BV8" s="71"/>
      <c r="BW8" s="73"/>
      <c r="BX8" s="71" t="s">
        <v>20</v>
      </c>
      <c r="BY8" s="71"/>
      <c r="BZ8" s="44" t="s">
        <v>226</v>
      </c>
      <c r="CA8" s="45" t="s">
        <v>306</v>
      </c>
      <c r="CB8" s="68"/>
      <c r="CC8" s="81" t="s">
        <v>252</v>
      </c>
      <c r="CD8" s="77" t="s">
        <v>205</v>
      </c>
      <c r="CE8" s="82" t="s">
        <v>130</v>
      </c>
    </row>
    <row r="9" spans="1:83" s="24" customFormat="1" ht="27" x14ac:dyDescent="0.15">
      <c r="A9" s="71" t="s">
        <v>104</v>
      </c>
      <c r="B9" s="58" t="s">
        <v>307</v>
      </c>
      <c r="C9" s="59" t="s">
        <v>308</v>
      </c>
      <c r="D9" s="58" t="s">
        <v>309</v>
      </c>
      <c r="E9" s="59" t="s">
        <v>310</v>
      </c>
      <c r="F9" s="71"/>
      <c r="G9" s="73"/>
      <c r="H9" s="71"/>
      <c r="I9" s="74"/>
      <c r="J9" s="71"/>
      <c r="K9" s="73"/>
      <c r="L9" s="71"/>
      <c r="M9" s="74"/>
      <c r="N9" s="71"/>
      <c r="O9" s="74"/>
      <c r="P9" s="71"/>
      <c r="Q9" s="74"/>
      <c r="R9" s="74"/>
      <c r="S9" s="74"/>
      <c r="T9" s="74"/>
      <c r="U9" s="71"/>
      <c r="V9" s="74"/>
      <c r="W9" s="74"/>
      <c r="X9" s="74"/>
      <c r="Y9" s="74"/>
      <c r="Z9" s="74"/>
      <c r="AA9" s="74"/>
      <c r="AB9" s="74"/>
      <c r="AC9" s="74"/>
      <c r="AD9" s="74"/>
      <c r="AE9" s="74"/>
      <c r="AF9" s="74"/>
      <c r="AG9" s="74"/>
      <c r="AH9" s="74"/>
      <c r="AI9" s="74"/>
      <c r="AJ9" s="74"/>
      <c r="AK9" s="74"/>
      <c r="AL9" s="74"/>
      <c r="AM9" s="74"/>
      <c r="AN9" s="74"/>
      <c r="AO9" s="74"/>
      <c r="AP9" s="74"/>
      <c r="AQ9" s="74"/>
      <c r="AR9" s="74"/>
      <c r="AS9" s="74"/>
      <c r="AT9" s="75"/>
      <c r="AU9" s="74"/>
      <c r="AV9" s="74"/>
      <c r="AW9" s="74"/>
      <c r="AX9" s="74"/>
      <c r="AY9" s="74"/>
      <c r="AZ9" s="74"/>
      <c r="BA9" s="74"/>
      <c r="BB9" s="74"/>
      <c r="BC9" s="74"/>
      <c r="BD9" s="74" t="s">
        <v>135</v>
      </c>
      <c r="BE9" s="74">
        <v>1400</v>
      </c>
      <c r="BF9" s="74"/>
      <c r="BG9" s="74"/>
      <c r="BH9" s="74" t="s">
        <v>135</v>
      </c>
      <c r="BI9" s="74">
        <v>4000</v>
      </c>
      <c r="BJ9" s="76"/>
      <c r="BK9" s="76"/>
      <c r="BL9" s="76" t="s">
        <v>251</v>
      </c>
      <c r="BM9" s="76"/>
      <c r="BN9" s="75"/>
      <c r="BO9" s="75"/>
      <c r="BP9" s="75" t="s">
        <v>135</v>
      </c>
      <c r="BQ9" s="75">
        <v>10000</v>
      </c>
      <c r="BR9" s="75"/>
      <c r="BS9" s="75"/>
      <c r="BT9" s="75" t="s">
        <v>135</v>
      </c>
      <c r="BU9" s="75">
        <v>5000</v>
      </c>
      <c r="BV9" s="71"/>
      <c r="BW9" s="73"/>
      <c r="BX9" s="71" t="s">
        <v>20</v>
      </c>
      <c r="BY9" s="71"/>
      <c r="BZ9" s="50" t="s">
        <v>227</v>
      </c>
      <c r="CA9" s="50" t="s">
        <v>311</v>
      </c>
      <c r="CB9" s="68" t="s">
        <v>136</v>
      </c>
      <c r="CC9" s="58" t="s">
        <v>312</v>
      </c>
      <c r="CD9" s="83" t="s">
        <v>313</v>
      </c>
      <c r="CE9" s="59" t="s">
        <v>314</v>
      </c>
    </row>
    <row r="10" spans="1:83" s="24" customFormat="1" ht="36" x14ac:dyDescent="0.15">
      <c r="A10" s="71" t="s">
        <v>13</v>
      </c>
      <c r="B10" s="60" t="s">
        <v>50</v>
      </c>
      <c r="C10" s="61" t="s">
        <v>138</v>
      </c>
      <c r="D10" s="60" t="s">
        <v>139</v>
      </c>
      <c r="E10" s="61" t="s">
        <v>140</v>
      </c>
      <c r="F10" s="71"/>
      <c r="G10" s="74"/>
      <c r="H10" s="71"/>
      <c r="I10" s="74"/>
      <c r="J10" s="71"/>
      <c r="K10" s="74"/>
      <c r="L10" s="71"/>
      <c r="M10" s="74"/>
      <c r="N10" s="71"/>
      <c r="O10" s="74"/>
      <c r="P10" s="71"/>
      <c r="Q10" s="74"/>
      <c r="R10" s="74"/>
      <c r="S10" s="74"/>
      <c r="T10" s="74"/>
      <c r="U10" s="71"/>
      <c r="V10" s="74"/>
      <c r="W10" s="74"/>
      <c r="X10" s="74"/>
      <c r="Y10" s="74"/>
      <c r="Z10" s="74"/>
      <c r="AA10" s="74"/>
      <c r="AB10" s="74"/>
      <c r="AC10" s="74"/>
      <c r="AD10" s="74"/>
      <c r="AE10" s="74"/>
      <c r="AF10" s="74"/>
      <c r="AG10" s="74"/>
      <c r="AH10" s="74"/>
      <c r="AI10" s="74"/>
      <c r="AJ10" s="74"/>
      <c r="AK10" s="74"/>
      <c r="AL10" s="71"/>
      <c r="AM10" s="74"/>
      <c r="AN10" s="71"/>
      <c r="AO10" s="74"/>
      <c r="AP10" s="74"/>
      <c r="AQ10" s="74"/>
      <c r="AR10" s="74"/>
      <c r="AS10" s="74"/>
      <c r="AT10" s="75"/>
      <c r="AU10" s="74"/>
      <c r="AV10" s="74"/>
      <c r="AW10" s="74"/>
      <c r="AX10" s="74"/>
      <c r="AY10" s="74"/>
      <c r="AZ10" s="74"/>
      <c r="BA10" s="74"/>
      <c r="BB10" s="74"/>
      <c r="BC10" s="74"/>
      <c r="BD10" s="74" t="s">
        <v>135</v>
      </c>
      <c r="BE10" s="74">
        <v>1000</v>
      </c>
      <c r="BF10" s="74"/>
      <c r="BG10" s="74"/>
      <c r="BH10" s="74" t="s">
        <v>135</v>
      </c>
      <c r="BI10" s="74">
        <v>3000</v>
      </c>
      <c r="BJ10" s="76"/>
      <c r="BK10" s="76"/>
      <c r="BL10" s="76" t="s">
        <v>251</v>
      </c>
      <c r="BM10" s="76"/>
      <c r="BN10" s="75"/>
      <c r="BO10" s="75"/>
      <c r="BP10" s="75" t="s">
        <v>135</v>
      </c>
      <c r="BQ10" s="75">
        <v>10000</v>
      </c>
      <c r="BR10" s="75"/>
      <c r="BS10" s="75"/>
      <c r="BT10" s="75" t="s">
        <v>135</v>
      </c>
      <c r="BU10" s="75">
        <v>4000</v>
      </c>
      <c r="BV10" s="71"/>
      <c r="BW10" s="73"/>
      <c r="BX10" s="71" t="s">
        <v>20</v>
      </c>
      <c r="BY10" s="71"/>
      <c r="BZ10" s="50" t="s">
        <v>228</v>
      </c>
      <c r="CA10" s="50" t="s">
        <v>315</v>
      </c>
      <c r="CB10" s="68" t="s">
        <v>136</v>
      </c>
      <c r="CC10" s="58" t="s">
        <v>254</v>
      </c>
      <c r="CD10" s="84" t="s">
        <v>143</v>
      </c>
      <c r="CE10" s="61" t="s">
        <v>255</v>
      </c>
    </row>
    <row r="11" spans="1:83" s="24" customFormat="1" ht="36" x14ac:dyDescent="0.15">
      <c r="A11" s="71" t="s">
        <v>126</v>
      </c>
      <c r="B11" s="60" t="s">
        <v>118</v>
      </c>
      <c r="C11" s="61" t="s">
        <v>144</v>
      </c>
      <c r="D11" s="60" t="s">
        <v>34</v>
      </c>
      <c r="E11" s="61" t="s">
        <v>53</v>
      </c>
      <c r="F11" s="71"/>
      <c r="G11" s="73"/>
      <c r="H11" s="71"/>
      <c r="I11" s="74"/>
      <c r="J11" s="71"/>
      <c r="K11" s="73"/>
      <c r="L11" s="71"/>
      <c r="M11" s="74"/>
      <c r="N11" s="71"/>
      <c r="O11" s="74"/>
      <c r="P11" s="71"/>
      <c r="Q11" s="74"/>
      <c r="R11" s="74"/>
      <c r="S11" s="74"/>
      <c r="T11" s="74"/>
      <c r="U11" s="71"/>
      <c r="V11" s="74"/>
      <c r="W11" s="74"/>
      <c r="X11" s="74"/>
      <c r="Y11" s="74"/>
      <c r="Z11" s="74"/>
      <c r="AA11" s="74"/>
      <c r="AB11" s="74"/>
      <c r="AC11" s="74"/>
      <c r="AD11" s="74"/>
      <c r="AE11" s="74"/>
      <c r="AF11" s="74"/>
      <c r="AG11" s="74"/>
      <c r="AH11" s="74"/>
      <c r="AI11" s="74"/>
      <c r="AJ11" s="74"/>
      <c r="AK11" s="74"/>
      <c r="AL11" s="74"/>
      <c r="AM11" s="74"/>
      <c r="AN11" s="71"/>
      <c r="AO11" s="74"/>
      <c r="AP11" s="74"/>
      <c r="AQ11" s="74"/>
      <c r="AR11" s="74"/>
      <c r="AS11" s="74"/>
      <c r="AT11" s="75"/>
      <c r="AU11" s="74"/>
      <c r="AV11" s="74"/>
      <c r="AW11" s="74"/>
      <c r="AX11" s="74"/>
      <c r="AY11" s="74"/>
      <c r="AZ11" s="74"/>
      <c r="BA11" s="74"/>
      <c r="BB11" s="74"/>
      <c r="BC11" s="74"/>
      <c r="BD11" s="74" t="s">
        <v>135</v>
      </c>
      <c r="BE11" s="74">
        <v>1000</v>
      </c>
      <c r="BF11" s="74"/>
      <c r="BG11" s="74"/>
      <c r="BH11" s="74" t="s">
        <v>135</v>
      </c>
      <c r="BI11" s="74">
        <v>3000</v>
      </c>
      <c r="BJ11" s="76"/>
      <c r="BK11" s="76"/>
      <c r="BL11" s="76" t="s">
        <v>251</v>
      </c>
      <c r="BM11" s="76"/>
      <c r="BN11" s="75"/>
      <c r="BO11" s="75"/>
      <c r="BP11" s="75" t="s">
        <v>316</v>
      </c>
      <c r="BQ11" s="75">
        <v>10000</v>
      </c>
      <c r="BR11" s="75"/>
      <c r="BS11" s="75"/>
      <c r="BT11" s="75" t="s">
        <v>316</v>
      </c>
      <c r="BU11" s="75">
        <v>5000</v>
      </c>
      <c r="BV11" s="71"/>
      <c r="BW11" s="74"/>
      <c r="BX11" s="71" t="s">
        <v>317</v>
      </c>
      <c r="BY11" s="74"/>
      <c r="BZ11" s="50" t="s">
        <v>229</v>
      </c>
      <c r="CA11" s="50" t="s">
        <v>368</v>
      </c>
      <c r="CB11" s="68"/>
      <c r="CC11" s="60" t="s">
        <v>256</v>
      </c>
      <c r="CD11" s="84" t="s">
        <v>257</v>
      </c>
      <c r="CE11" s="61" t="s">
        <v>134</v>
      </c>
    </row>
    <row r="12" spans="1:83" s="24" customFormat="1" ht="27" x14ac:dyDescent="0.15">
      <c r="A12" s="71" t="s">
        <v>146</v>
      </c>
      <c r="B12" s="62" t="s">
        <v>353</v>
      </c>
      <c r="C12" s="63" t="s">
        <v>258</v>
      </c>
      <c r="D12" s="66" t="s">
        <v>123</v>
      </c>
      <c r="E12" s="64" t="s">
        <v>354</v>
      </c>
      <c r="F12" s="71"/>
      <c r="G12" s="73"/>
      <c r="H12" s="71"/>
      <c r="I12" s="74"/>
      <c r="J12" s="71"/>
      <c r="K12" s="73"/>
      <c r="L12" s="71"/>
      <c r="M12" s="74"/>
      <c r="N12" s="71"/>
      <c r="O12" s="74"/>
      <c r="P12" s="71"/>
      <c r="Q12" s="74"/>
      <c r="R12" s="74"/>
      <c r="S12" s="74"/>
      <c r="T12" s="74"/>
      <c r="U12" s="71"/>
      <c r="V12" s="74"/>
      <c r="W12" s="74"/>
      <c r="X12" s="71"/>
      <c r="Y12" s="74"/>
      <c r="Z12" s="71"/>
      <c r="AA12" s="74"/>
      <c r="AB12" s="74"/>
      <c r="AC12" s="71"/>
      <c r="AD12" s="74"/>
      <c r="AE12" s="71"/>
      <c r="AF12" s="74"/>
      <c r="AG12" s="74"/>
      <c r="AH12" s="71"/>
      <c r="AI12" s="74"/>
      <c r="AJ12" s="71"/>
      <c r="AK12" s="74"/>
      <c r="AL12" s="74"/>
      <c r="AM12" s="74"/>
      <c r="AN12" s="74"/>
      <c r="AO12" s="74"/>
      <c r="AP12" s="74"/>
      <c r="AQ12" s="74"/>
      <c r="AR12" s="74"/>
      <c r="AS12" s="74"/>
      <c r="AT12" s="75"/>
      <c r="AU12" s="74"/>
      <c r="AV12" s="74"/>
      <c r="AW12" s="74"/>
      <c r="AX12" s="74"/>
      <c r="AY12" s="74"/>
      <c r="AZ12" s="74"/>
      <c r="BA12" s="74"/>
      <c r="BB12" s="68"/>
      <c r="BC12" s="74"/>
      <c r="BD12" s="74" t="s">
        <v>135</v>
      </c>
      <c r="BE12" s="74">
        <v>1500</v>
      </c>
      <c r="BF12" s="68"/>
      <c r="BG12" s="74"/>
      <c r="BH12" s="74" t="s">
        <v>135</v>
      </c>
      <c r="BI12" s="74">
        <v>3000</v>
      </c>
      <c r="BJ12" s="68"/>
      <c r="BK12" s="76"/>
      <c r="BL12" s="76" t="s">
        <v>251</v>
      </c>
      <c r="BM12" s="76"/>
      <c r="BN12" s="75"/>
      <c r="BO12" s="75"/>
      <c r="BP12" s="75" t="s">
        <v>135</v>
      </c>
      <c r="BQ12" s="75">
        <v>10000</v>
      </c>
      <c r="BR12" s="75"/>
      <c r="BS12" s="75"/>
      <c r="BT12" s="75" t="s">
        <v>135</v>
      </c>
      <c r="BU12" s="75">
        <v>5000</v>
      </c>
      <c r="BV12" s="71"/>
      <c r="BW12" s="73"/>
      <c r="BX12" s="71" t="s">
        <v>20</v>
      </c>
      <c r="BY12" s="71"/>
      <c r="BZ12" s="50" t="s">
        <v>230</v>
      </c>
      <c r="CA12" s="50" t="s">
        <v>318</v>
      </c>
      <c r="CB12" s="68" t="s">
        <v>136</v>
      </c>
      <c r="CC12" s="62" t="s">
        <v>259</v>
      </c>
      <c r="CD12" s="85" t="s">
        <v>260</v>
      </c>
      <c r="CE12" s="63" t="s">
        <v>210</v>
      </c>
    </row>
    <row r="13" spans="1:83" s="24" customFormat="1" ht="54" x14ac:dyDescent="0.15">
      <c r="A13" s="71" t="s">
        <v>150</v>
      </c>
      <c r="B13" s="58" t="s">
        <v>355</v>
      </c>
      <c r="C13" s="61" t="s">
        <v>261</v>
      </c>
      <c r="D13" s="60" t="s">
        <v>151</v>
      </c>
      <c r="E13" s="59" t="s">
        <v>356</v>
      </c>
      <c r="F13" s="71"/>
      <c r="G13" s="74"/>
      <c r="H13" s="71"/>
      <c r="I13" s="74"/>
      <c r="J13" s="71"/>
      <c r="K13" s="74"/>
      <c r="L13" s="71"/>
      <c r="M13" s="74"/>
      <c r="N13" s="71"/>
      <c r="O13" s="74"/>
      <c r="P13" s="71"/>
      <c r="Q13" s="74"/>
      <c r="R13" s="74"/>
      <c r="S13" s="74"/>
      <c r="T13" s="74"/>
      <c r="U13" s="71"/>
      <c r="V13" s="74"/>
      <c r="W13" s="74"/>
      <c r="X13" s="74"/>
      <c r="Y13" s="74"/>
      <c r="Z13" s="74"/>
      <c r="AA13" s="74"/>
      <c r="AB13" s="74"/>
      <c r="AC13" s="74"/>
      <c r="AD13" s="74"/>
      <c r="AE13" s="74"/>
      <c r="AF13" s="74"/>
      <c r="AG13" s="74"/>
      <c r="AH13" s="74"/>
      <c r="AI13" s="74"/>
      <c r="AJ13" s="74"/>
      <c r="AK13" s="74"/>
      <c r="AL13" s="71"/>
      <c r="AM13" s="74"/>
      <c r="AN13" s="71"/>
      <c r="AO13" s="74"/>
      <c r="AP13" s="74"/>
      <c r="AQ13" s="74"/>
      <c r="AR13" s="74"/>
      <c r="AS13" s="74"/>
      <c r="AT13" s="75"/>
      <c r="AU13" s="74"/>
      <c r="AV13" s="74"/>
      <c r="AW13" s="74"/>
      <c r="AX13" s="74"/>
      <c r="AY13" s="74"/>
      <c r="AZ13" s="74"/>
      <c r="BA13" s="74"/>
      <c r="BB13" s="74"/>
      <c r="BC13" s="74"/>
      <c r="BD13" s="74" t="s">
        <v>135</v>
      </c>
      <c r="BE13" s="74">
        <v>1000</v>
      </c>
      <c r="BF13" s="74"/>
      <c r="BG13" s="74"/>
      <c r="BH13" s="74" t="s">
        <v>135</v>
      </c>
      <c r="BI13" s="74">
        <v>3000</v>
      </c>
      <c r="BJ13" s="76"/>
      <c r="BK13" s="76"/>
      <c r="BL13" s="76" t="s">
        <v>251</v>
      </c>
      <c r="BM13" s="76"/>
      <c r="BN13" s="75"/>
      <c r="BO13" s="75"/>
      <c r="BP13" s="75" t="s">
        <v>135</v>
      </c>
      <c r="BQ13" s="75">
        <v>10000</v>
      </c>
      <c r="BR13" s="75"/>
      <c r="BS13" s="75"/>
      <c r="BT13" s="75" t="s">
        <v>316</v>
      </c>
      <c r="BU13" s="75">
        <v>4000</v>
      </c>
      <c r="BV13" s="71"/>
      <c r="BW13" s="73"/>
      <c r="BX13" s="71" t="s">
        <v>20</v>
      </c>
      <c r="BY13" s="71"/>
      <c r="BZ13" s="65" t="s">
        <v>231</v>
      </c>
      <c r="CA13" s="50" t="s">
        <v>319</v>
      </c>
      <c r="CB13" s="68"/>
      <c r="CC13" s="58" t="s">
        <v>262</v>
      </c>
      <c r="CD13" s="83" t="s">
        <v>263</v>
      </c>
      <c r="CE13" s="59" t="s">
        <v>153</v>
      </c>
    </row>
    <row r="14" spans="1:83" s="24" customFormat="1" ht="24" x14ac:dyDescent="0.15">
      <c r="A14" s="71" t="s">
        <v>154</v>
      </c>
      <c r="B14" s="71" t="s">
        <v>155</v>
      </c>
      <c r="C14" s="86" t="s">
        <v>264</v>
      </c>
      <c r="D14" s="71" t="s">
        <v>156</v>
      </c>
      <c r="E14" s="86" t="s">
        <v>265</v>
      </c>
      <c r="F14" s="71"/>
      <c r="G14" s="73"/>
      <c r="H14" s="71"/>
      <c r="I14" s="74"/>
      <c r="J14" s="71"/>
      <c r="K14" s="73"/>
      <c r="L14" s="71"/>
      <c r="M14" s="74"/>
      <c r="N14" s="71"/>
      <c r="O14" s="74"/>
      <c r="P14" s="71"/>
      <c r="Q14" s="74"/>
      <c r="R14" s="74"/>
      <c r="S14" s="74"/>
      <c r="T14" s="74"/>
      <c r="U14" s="71"/>
      <c r="V14" s="74"/>
      <c r="W14" s="74"/>
      <c r="X14" s="74"/>
      <c r="Y14" s="74"/>
      <c r="Z14" s="74"/>
      <c r="AA14" s="74"/>
      <c r="AB14" s="74"/>
      <c r="AC14" s="74"/>
      <c r="AD14" s="74"/>
      <c r="AE14" s="74"/>
      <c r="AF14" s="74"/>
      <c r="AG14" s="74"/>
      <c r="AH14" s="74"/>
      <c r="AI14" s="74"/>
      <c r="AJ14" s="74"/>
      <c r="AK14" s="74"/>
      <c r="AL14" s="74"/>
      <c r="AM14" s="74"/>
      <c r="AN14" s="71"/>
      <c r="AO14" s="74"/>
      <c r="AP14" s="74"/>
      <c r="AQ14" s="74"/>
      <c r="AR14" s="74"/>
      <c r="AS14" s="74"/>
      <c r="AT14" s="75"/>
      <c r="AU14" s="74"/>
      <c r="AV14" s="74"/>
      <c r="AW14" s="74"/>
      <c r="AX14" s="74"/>
      <c r="AY14" s="74"/>
      <c r="AZ14" s="74"/>
      <c r="BA14" s="74"/>
      <c r="BB14" s="74"/>
      <c r="BC14" s="74"/>
      <c r="BD14" s="74" t="s">
        <v>135</v>
      </c>
      <c r="BE14" s="74">
        <v>1500</v>
      </c>
      <c r="BF14" s="74"/>
      <c r="BG14" s="74"/>
      <c r="BH14" s="74" t="s">
        <v>135</v>
      </c>
      <c r="BI14" s="74">
        <v>3000</v>
      </c>
      <c r="BJ14" s="76"/>
      <c r="BK14" s="76"/>
      <c r="BL14" s="76" t="s">
        <v>251</v>
      </c>
      <c r="BM14" s="76"/>
      <c r="BN14" s="75"/>
      <c r="BO14" s="75"/>
      <c r="BP14" s="75" t="s">
        <v>316</v>
      </c>
      <c r="BQ14" s="75">
        <v>7000</v>
      </c>
      <c r="BR14" s="75"/>
      <c r="BS14" s="75"/>
      <c r="BT14" s="75" t="s">
        <v>316</v>
      </c>
      <c r="BU14" s="75">
        <v>3000</v>
      </c>
      <c r="BV14" s="71"/>
      <c r="BW14" s="73"/>
      <c r="BX14" s="71" t="s">
        <v>20</v>
      </c>
      <c r="BY14" s="71"/>
      <c r="BZ14" s="46" t="s">
        <v>232</v>
      </c>
      <c r="CA14" s="50" t="s">
        <v>320</v>
      </c>
      <c r="CB14" s="68" t="s">
        <v>136</v>
      </c>
      <c r="CC14" s="87" t="s">
        <v>158</v>
      </c>
      <c r="CD14" s="88" t="s">
        <v>266</v>
      </c>
      <c r="CE14" s="86" t="s">
        <v>88</v>
      </c>
    </row>
    <row r="15" spans="1:83" s="24" customFormat="1" ht="48" x14ac:dyDescent="0.15">
      <c r="A15" s="71" t="s">
        <v>159</v>
      </c>
      <c r="B15" s="66" t="s">
        <v>161</v>
      </c>
      <c r="C15" s="63" t="s">
        <v>162</v>
      </c>
      <c r="D15" s="60" t="s">
        <v>163</v>
      </c>
      <c r="E15" s="63" t="s">
        <v>165</v>
      </c>
      <c r="F15" s="71"/>
      <c r="G15" s="74"/>
      <c r="H15" s="71"/>
      <c r="I15" s="74"/>
      <c r="J15" s="71"/>
      <c r="K15" s="74"/>
      <c r="L15" s="71"/>
      <c r="M15" s="74"/>
      <c r="N15" s="71"/>
      <c r="O15" s="74"/>
      <c r="P15" s="71"/>
      <c r="Q15" s="74"/>
      <c r="R15" s="74"/>
      <c r="S15" s="74"/>
      <c r="T15" s="74"/>
      <c r="U15" s="71"/>
      <c r="V15" s="74"/>
      <c r="W15" s="74"/>
      <c r="X15" s="71"/>
      <c r="Y15" s="74"/>
      <c r="Z15" s="74"/>
      <c r="AA15" s="74"/>
      <c r="AB15" s="74"/>
      <c r="AC15" s="74"/>
      <c r="AD15" s="74"/>
      <c r="AE15" s="74"/>
      <c r="AF15" s="74"/>
      <c r="AG15" s="74"/>
      <c r="AH15" s="74"/>
      <c r="AI15" s="74"/>
      <c r="AJ15" s="74"/>
      <c r="AK15" s="74"/>
      <c r="AL15" s="74"/>
      <c r="AM15" s="74"/>
      <c r="AN15" s="74"/>
      <c r="AO15" s="74"/>
      <c r="AP15" s="74"/>
      <c r="AQ15" s="74"/>
      <c r="AR15" s="74"/>
      <c r="AS15" s="74"/>
      <c r="AT15" s="75"/>
      <c r="AU15" s="74"/>
      <c r="AV15" s="74"/>
      <c r="AW15" s="74"/>
      <c r="AX15" s="74"/>
      <c r="AY15" s="74"/>
      <c r="AZ15" s="74"/>
      <c r="BA15" s="74"/>
      <c r="BB15" s="74"/>
      <c r="BC15" s="74"/>
      <c r="BD15" s="74" t="s">
        <v>135</v>
      </c>
      <c r="BE15" s="74">
        <v>1000</v>
      </c>
      <c r="BF15" s="74"/>
      <c r="BG15" s="74"/>
      <c r="BH15" s="74" t="s">
        <v>135</v>
      </c>
      <c r="BI15" s="74">
        <v>3000</v>
      </c>
      <c r="BJ15" s="76"/>
      <c r="BK15" s="76"/>
      <c r="BL15" s="76" t="s">
        <v>251</v>
      </c>
      <c r="BM15" s="76"/>
      <c r="BN15" s="75"/>
      <c r="BO15" s="75"/>
      <c r="BP15" s="75" t="s">
        <v>135</v>
      </c>
      <c r="BQ15" s="75">
        <v>7000</v>
      </c>
      <c r="BR15" s="75"/>
      <c r="BS15" s="75"/>
      <c r="BT15" s="75" t="s">
        <v>135</v>
      </c>
      <c r="BU15" s="75">
        <v>3000</v>
      </c>
      <c r="BV15" s="71"/>
      <c r="BW15" s="73"/>
      <c r="BX15" s="71" t="s">
        <v>20</v>
      </c>
      <c r="BY15" s="71"/>
      <c r="BZ15" s="50" t="s">
        <v>233</v>
      </c>
      <c r="CA15" s="50" t="s">
        <v>321</v>
      </c>
      <c r="CB15" s="68" t="s">
        <v>136</v>
      </c>
      <c r="CC15" s="62" t="s">
        <v>322</v>
      </c>
      <c r="CD15" s="89" t="s">
        <v>267</v>
      </c>
      <c r="CE15" s="63" t="s">
        <v>58</v>
      </c>
    </row>
    <row r="16" spans="1:83" s="24" customFormat="1" ht="36" x14ac:dyDescent="0.15">
      <c r="A16" s="71" t="s">
        <v>167</v>
      </c>
      <c r="B16" s="58" t="s">
        <v>268</v>
      </c>
      <c r="C16" s="61" t="s">
        <v>269</v>
      </c>
      <c r="D16" s="60" t="s">
        <v>26</v>
      </c>
      <c r="E16" s="59" t="s">
        <v>220</v>
      </c>
      <c r="F16" s="71"/>
      <c r="G16" s="73"/>
      <c r="H16" s="71"/>
      <c r="I16" s="74"/>
      <c r="J16" s="71"/>
      <c r="K16" s="73"/>
      <c r="L16" s="71"/>
      <c r="M16" s="74"/>
      <c r="N16" s="71"/>
      <c r="O16" s="74"/>
      <c r="P16" s="71"/>
      <c r="Q16" s="74"/>
      <c r="R16" s="74"/>
      <c r="S16" s="74"/>
      <c r="T16" s="74"/>
      <c r="U16" s="71"/>
      <c r="V16" s="74"/>
      <c r="W16" s="74"/>
      <c r="X16" s="71"/>
      <c r="Y16" s="74"/>
      <c r="Z16" s="71"/>
      <c r="AA16" s="74"/>
      <c r="AB16" s="74"/>
      <c r="AC16" s="71"/>
      <c r="AD16" s="74"/>
      <c r="AE16" s="71"/>
      <c r="AF16" s="74"/>
      <c r="AG16" s="74"/>
      <c r="AH16" s="71"/>
      <c r="AI16" s="74"/>
      <c r="AJ16" s="71"/>
      <c r="AK16" s="74"/>
      <c r="AL16" s="74"/>
      <c r="AM16" s="74"/>
      <c r="AN16" s="74"/>
      <c r="AO16" s="74"/>
      <c r="AP16" s="74"/>
      <c r="AQ16" s="74"/>
      <c r="AR16" s="74"/>
      <c r="AS16" s="74"/>
      <c r="AT16" s="75"/>
      <c r="AU16" s="74"/>
      <c r="AV16" s="74"/>
      <c r="AW16" s="74"/>
      <c r="AX16" s="74"/>
      <c r="AY16" s="74"/>
      <c r="AZ16" s="74"/>
      <c r="BA16" s="74"/>
      <c r="BB16" s="90" t="s">
        <v>323</v>
      </c>
      <c r="BC16" s="74">
        <v>1000</v>
      </c>
      <c r="BD16" s="74" t="s">
        <v>324</v>
      </c>
      <c r="BE16" s="74">
        <v>2000</v>
      </c>
      <c r="BF16" s="68"/>
      <c r="BG16" s="74"/>
      <c r="BH16" s="74" t="s">
        <v>135</v>
      </c>
      <c r="BI16" s="74">
        <v>3000</v>
      </c>
      <c r="BJ16" s="68"/>
      <c r="BK16" s="76"/>
      <c r="BL16" s="76" t="s">
        <v>251</v>
      </c>
      <c r="BM16" s="76"/>
      <c r="BN16" s="75"/>
      <c r="BO16" s="75"/>
      <c r="BP16" s="75" t="s">
        <v>135</v>
      </c>
      <c r="BQ16" s="75">
        <v>5000</v>
      </c>
      <c r="BR16" s="75"/>
      <c r="BS16" s="75"/>
      <c r="BT16" s="75" t="s">
        <v>135</v>
      </c>
      <c r="BU16" s="75">
        <v>5000</v>
      </c>
      <c r="BV16" s="71"/>
      <c r="BW16" s="73"/>
      <c r="BX16" s="71" t="s">
        <v>20</v>
      </c>
      <c r="BY16" s="71"/>
      <c r="BZ16" s="50" t="s">
        <v>31</v>
      </c>
      <c r="CA16" s="50" t="s">
        <v>367</v>
      </c>
      <c r="CB16" s="68" t="s">
        <v>136</v>
      </c>
      <c r="CC16" s="58" t="s">
        <v>270</v>
      </c>
      <c r="CD16" s="84" t="s">
        <v>221</v>
      </c>
      <c r="CE16" s="61" t="s">
        <v>169</v>
      </c>
    </row>
    <row r="17" spans="1:85" s="24" customFormat="1" ht="48" x14ac:dyDescent="0.15">
      <c r="A17" s="71" t="s">
        <v>170</v>
      </c>
      <c r="B17" s="58" t="s">
        <v>357</v>
      </c>
      <c r="C17" s="61" t="s">
        <v>271</v>
      </c>
      <c r="D17" s="60" t="s">
        <v>171</v>
      </c>
      <c r="E17" s="59" t="s">
        <v>358</v>
      </c>
      <c r="F17" s="71"/>
      <c r="G17" s="74"/>
      <c r="H17" s="71"/>
      <c r="I17" s="74"/>
      <c r="J17" s="71"/>
      <c r="K17" s="74"/>
      <c r="L17" s="71"/>
      <c r="M17" s="74"/>
      <c r="N17" s="71"/>
      <c r="O17" s="74"/>
      <c r="P17" s="71"/>
      <c r="Q17" s="74"/>
      <c r="R17" s="74"/>
      <c r="S17" s="74"/>
      <c r="T17" s="74"/>
      <c r="U17" s="71"/>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5"/>
      <c r="AU17" s="74"/>
      <c r="AV17" s="74"/>
      <c r="AW17" s="74"/>
      <c r="AX17" s="74"/>
      <c r="AY17" s="74"/>
      <c r="AZ17" s="74"/>
      <c r="BA17" s="74"/>
      <c r="BB17" s="74"/>
      <c r="BC17" s="74"/>
      <c r="BD17" s="74" t="s">
        <v>251</v>
      </c>
      <c r="BE17" s="74"/>
      <c r="BF17" s="74"/>
      <c r="BG17" s="74"/>
      <c r="BH17" s="74" t="s">
        <v>135</v>
      </c>
      <c r="BI17" s="74">
        <v>3000</v>
      </c>
      <c r="BJ17" s="76"/>
      <c r="BK17" s="76"/>
      <c r="BL17" s="76" t="s">
        <v>251</v>
      </c>
      <c r="BM17" s="76"/>
      <c r="BN17" s="91"/>
      <c r="BO17" s="75"/>
      <c r="BP17" s="75" t="s">
        <v>135</v>
      </c>
      <c r="BQ17" s="75">
        <v>10000</v>
      </c>
      <c r="BR17" s="91"/>
      <c r="BS17" s="75"/>
      <c r="BT17" s="75" t="s">
        <v>135</v>
      </c>
      <c r="BU17" s="75">
        <v>5000</v>
      </c>
      <c r="BV17" s="71"/>
      <c r="BW17" s="73"/>
      <c r="BX17" s="71" t="s">
        <v>20</v>
      </c>
      <c r="BY17" s="71"/>
      <c r="BZ17" s="50" t="s">
        <v>234</v>
      </c>
      <c r="CA17" s="50" t="s">
        <v>369</v>
      </c>
      <c r="CB17" s="68" t="s">
        <v>136</v>
      </c>
      <c r="CC17" s="58" t="s">
        <v>272</v>
      </c>
      <c r="CD17" s="92" t="s">
        <v>273</v>
      </c>
      <c r="CE17" s="59" t="s">
        <v>274</v>
      </c>
      <c r="CF17" s="27"/>
    </row>
    <row r="18" spans="1:85" s="24" customFormat="1" ht="24" x14ac:dyDescent="0.15">
      <c r="A18" s="71" t="s">
        <v>99</v>
      </c>
      <c r="B18" s="60" t="s">
        <v>64</v>
      </c>
      <c r="C18" s="61" t="s">
        <v>275</v>
      </c>
      <c r="D18" s="60" t="s">
        <v>173</v>
      </c>
      <c r="E18" s="61" t="s">
        <v>276</v>
      </c>
      <c r="F18" s="71"/>
      <c r="G18" s="74"/>
      <c r="H18" s="71"/>
      <c r="I18" s="74"/>
      <c r="J18" s="71"/>
      <c r="K18" s="74"/>
      <c r="L18" s="71"/>
      <c r="M18" s="74"/>
      <c r="N18" s="71"/>
      <c r="O18" s="74"/>
      <c r="P18" s="71"/>
      <c r="Q18" s="74"/>
      <c r="R18" s="74"/>
      <c r="S18" s="71"/>
      <c r="T18" s="74"/>
      <c r="U18" s="71"/>
      <c r="V18" s="74"/>
      <c r="W18" s="74"/>
      <c r="X18" s="74"/>
      <c r="Y18" s="74"/>
      <c r="Z18" s="74"/>
      <c r="AA18" s="74"/>
      <c r="AB18" s="74"/>
      <c r="AC18" s="74"/>
      <c r="AD18" s="74"/>
      <c r="AE18" s="74"/>
      <c r="AF18" s="74"/>
      <c r="AG18" s="74"/>
      <c r="AH18" s="74"/>
      <c r="AI18" s="74"/>
      <c r="AJ18" s="74"/>
      <c r="AK18" s="74"/>
      <c r="AL18" s="71"/>
      <c r="AM18" s="74"/>
      <c r="AN18" s="71"/>
      <c r="AO18" s="74"/>
      <c r="AP18" s="74"/>
      <c r="AQ18" s="74"/>
      <c r="AR18" s="74"/>
      <c r="AS18" s="74"/>
      <c r="AT18" s="75"/>
      <c r="AU18" s="74"/>
      <c r="AV18" s="74"/>
      <c r="AW18" s="74"/>
      <c r="AX18" s="74"/>
      <c r="AY18" s="74"/>
      <c r="AZ18" s="74"/>
      <c r="BA18" s="74"/>
      <c r="BB18" s="93"/>
      <c r="BC18" s="74"/>
      <c r="BD18" s="74" t="s">
        <v>135</v>
      </c>
      <c r="BE18" s="74">
        <v>1500</v>
      </c>
      <c r="BF18" s="74"/>
      <c r="BG18" s="74"/>
      <c r="BH18" s="74" t="s">
        <v>135</v>
      </c>
      <c r="BI18" s="74">
        <v>3000</v>
      </c>
      <c r="BJ18" s="76"/>
      <c r="BK18" s="76"/>
      <c r="BL18" s="76" t="s">
        <v>251</v>
      </c>
      <c r="BM18" s="76"/>
      <c r="BN18" s="75"/>
      <c r="BO18" s="75"/>
      <c r="BP18" s="75" t="s">
        <v>316</v>
      </c>
      <c r="BQ18" s="75">
        <v>12000</v>
      </c>
      <c r="BR18" s="75"/>
      <c r="BS18" s="75"/>
      <c r="BT18" s="75" t="s">
        <v>316</v>
      </c>
      <c r="BU18" s="75">
        <v>4000</v>
      </c>
      <c r="BV18" s="71"/>
      <c r="BW18" s="74"/>
      <c r="BX18" s="71" t="s">
        <v>20</v>
      </c>
      <c r="BY18" s="74"/>
      <c r="BZ18" s="50" t="s">
        <v>235</v>
      </c>
      <c r="CA18" s="94" t="s">
        <v>370</v>
      </c>
      <c r="CB18" s="68"/>
      <c r="CC18" s="60" t="s">
        <v>206</v>
      </c>
      <c r="CD18" s="84" t="s">
        <v>325</v>
      </c>
      <c r="CE18" s="61" t="s">
        <v>177</v>
      </c>
    </row>
    <row r="19" spans="1:85" s="24" customFormat="1" ht="13.5" x14ac:dyDescent="0.15">
      <c r="A19" s="50"/>
      <c r="B19" s="62"/>
      <c r="C19" s="61"/>
      <c r="D19" s="60"/>
      <c r="E19" s="61"/>
      <c r="F19" s="71"/>
      <c r="G19" s="74"/>
      <c r="H19" s="71"/>
      <c r="I19" s="74"/>
      <c r="J19" s="71"/>
      <c r="K19" s="74"/>
      <c r="L19" s="71"/>
      <c r="M19" s="74"/>
      <c r="N19" s="71"/>
      <c r="O19" s="74"/>
      <c r="P19" s="71"/>
      <c r="Q19" s="74"/>
      <c r="R19" s="74"/>
      <c r="S19" s="74"/>
      <c r="T19" s="74"/>
      <c r="U19" s="71"/>
      <c r="V19" s="74"/>
      <c r="W19" s="74"/>
      <c r="X19" s="71"/>
      <c r="Y19" s="74"/>
      <c r="Z19" s="74"/>
      <c r="AA19" s="74"/>
      <c r="AB19" s="74"/>
      <c r="AC19" s="74"/>
      <c r="AD19" s="74"/>
      <c r="AE19" s="74"/>
      <c r="AF19" s="74"/>
      <c r="AG19" s="74"/>
      <c r="AH19" s="74"/>
      <c r="AI19" s="74"/>
      <c r="AJ19" s="74"/>
      <c r="AK19" s="74"/>
      <c r="AL19" s="74"/>
      <c r="AM19" s="74"/>
      <c r="AN19" s="74"/>
      <c r="AO19" s="74"/>
      <c r="AP19" s="74"/>
      <c r="AQ19" s="74"/>
      <c r="AR19" s="74"/>
      <c r="AS19" s="74"/>
      <c r="AT19" s="75"/>
      <c r="AU19" s="74"/>
      <c r="AV19" s="74"/>
      <c r="AW19" s="74"/>
      <c r="AX19" s="74"/>
      <c r="AY19" s="74"/>
      <c r="AZ19" s="74"/>
      <c r="BA19" s="74"/>
      <c r="BB19" s="74"/>
      <c r="BC19" s="74"/>
      <c r="BD19" s="74"/>
      <c r="BE19" s="74"/>
      <c r="BF19" s="74"/>
      <c r="BG19" s="74"/>
      <c r="BH19" s="74"/>
      <c r="BI19" s="74"/>
      <c r="BJ19" s="76"/>
      <c r="BK19" s="76"/>
      <c r="BL19" s="76"/>
      <c r="BM19" s="76"/>
      <c r="BN19" s="75"/>
      <c r="BO19" s="75"/>
      <c r="BP19" s="75"/>
      <c r="BQ19" s="75"/>
      <c r="BR19" s="75"/>
      <c r="BS19" s="75"/>
      <c r="BT19" s="75"/>
      <c r="BU19" s="75"/>
      <c r="BV19" s="71"/>
      <c r="BW19" s="73"/>
      <c r="BX19" s="71"/>
      <c r="BY19" s="71"/>
      <c r="BZ19" s="50"/>
      <c r="CA19" s="50"/>
      <c r="CB19" s="68" t="s">
        <v>136</v>
      </c>
      <c r="CC19" s="60" t="s">
        <v>168</v>
      </c>
      <c r="CD19" s="95" t="s">
        <v>277</v>
      </c>
      <c r="CE19" s="61" t="s">
        <v>218</v>
      </c>
    </row>
    <row r="20" spans="1:85" s="24" customFormat="1" ht="36" x14ac:dyDescent="0.15">
      <c r="A20" s="50" t="s">
        <v>359</v>
      </c>
      <c r="B20" s="62" t="s">
        <v>366</v>
      </c>
      <c r="C20" s="61" t="s">
        <v>180</v>
      </c>
      <c r="D20" s="60" t="s">
        <v>181</v>
      </c>
      <c r="E20" s="61" t="s">
        <v>132</v>
      </c>
      <c r="F20" s="71"/>
      <c r="G20" s="74"/>
      <c r="H20" s="71"/>
      <c r="I20" s="74"/>
      <c r="J20" s="71"/>
      <c r="K20" s="74"/>
      <c r="L20" s="71"/>
      <c r="M20" s="74"/>
      <c r="N20" s="71"/>
      <c r="O20" s="74"/>
      <c r="P20" s="71"/>
      <c r="Q20" s="74"/>
      <c r="R20" s="74"/>
      <c r="S20" s="74"/>
      <c r="T20" s="74"/>
      <c r="U20" s="71"/>
      <c r="V20" s="74"/>
      <c r="W20" s="74"/>
      <c r="X20" s="71"/>
      <c r="Y20" s="74"/>
      <c r="Z20" s="74"/>
      <c r="AA20" s="74"/>
      <c r="AB20" s="74"/>
      <c r="AC20" s="74"/>
      <c r="AD20" s="74"/>
      <c r="AE20" s="74"/>
      <c r="AF20" s="74"/>
      <c r="AG20" s="74"/>
      <c r="AH20" s="74"/>
      <c r="AI20" s="74"/>
      <c r="AJ20" s="74"/>
      <c r="AK20" s="74"/>
      <c r="AL20" s="74"/>
      <c r="AM20" s="74"/>
      <c r="AN20" s="74"/>
      <c r="AO20" s="74"/>
      <c r="AP20" s="74"/>
      <c r="AQ20" s="74"/>
      <c r="AR20" s="74"/>
      <c r="AS20" s="74"/>
      <c r="AT20" s="75"/>
      <c r="AU20" s="74"/>
      <c r="AV20" s="74"/>
      <c r="AW20" s="74"/>
      <c r="AX20" s="74"/>
      <c r="AY20" s="74"/>
      <c r="AZ20" s="74"/>
      <c r="BA20" s="74"/>
      <c r="BB20" s="74"/>
      <c r="BC20" s="74"/>
      <c r="BD20" s="74" t="s">
        <v>135</v>
      </c>
      <c r="BE20" s="74">
        <v>1500</v>
      </c>
      <c r="BF20" s="74"/>
      <c r="BG20" s="74"/>
      <c r="BH20" s="74" t="s">
        <v>135</v>
      </c>
      <c r="BI20" s="74">
        <v>3000</v>
      </c>
      <c r="BJ20" s="76"/>
      <c r="BK20" s="76"/>
      <c r="BL20" s="76" t="s">
        <v>251</v>
      </c>
      <c r="BM20" s="76"/>
      <c r="BN20" s="75"/>
      <c r="BO20" s="75"/>
      <c r="BP20" s="75" t="s">
        <v>316</v>
      </c>
      <c r="BQ20" s="75">
        <v>5000</v>
      </c>
      <c r="BR20" s="75"/>
      <c r="BS20" s="75"/>
      <c r="BT20" s="75" t="s">
        <v>316</v>
      </c>
      <c r="BU20" s="75">
        <v>5000</v>
      </c>
      <c r="BV20" s="71"/>
      <c r="BW20" s="73"/>
      <c r="BX20" s="71" t="s">
        <v>20</v>
      </c>
      <c r="BY20" s="71"/>
      <c r="BZ20" s="50" t="s">
        <v>236</v>
      </c>
      <c r="CA20" s="50" t="s">
        <v>326</v>
      </c>
      <c r="CB20" s="68" t="s">
        <v>136</v>
      </c>
      <c r="CC20" s="60" t="s">
        <v>278</v>
      </c>
      <c r="CD20" s="92" t="s">
        <v>59</v>
      </c>
      <c r="CE20" s="59" t="s">
        <v>327</v>
      </c>
    </row>
    <row r="21" spans="1:85" s="24" customFormat="1" ht="54" x14ac:dyDescent="0.15">
      <c r="A21" s="71" t="s">
        <v>182</v>
      </c>
      <c r="B21" s="58" t="s">
        <v>328</v>
      </c>
      <c r="C21" s="61" t="s">
        <v>32</v>
      </c>
      <c r="D21" s="60" t="s">
        <v>63</v>
      </c>
      <c r="E21" s="61" t="s">
        <v>329</v>
      </c>
      <c r="F21" s="71"/>
      <c r="G21" s="74"/>
      <c r="H21" s="71"/>
      <c r="I21" s="74"/>
      <c r="J21" s="71"/>
      <c r="K21" s="74"/>
      <c r="L21" s="71"/>
      <c r="M21" s="74"/>
      <c r="N21" s="71"/>
      <c r="O21" s="74"/>
      <c r="P21" s="71"/>
      <c r="Q21" s="74"/>
      <c r="R21" s="74"/>
      <c r="S21" s="74"/>
      <c r="T21" s="74"/>
      <c r="U21" s="71"/>
      <c r="V21" s="74"/>
      <c r="W21" s="74"/>
      <c r="X21" s="74"/>
      <c r="Y21" s="74"/>
      <c r="Z21" s="74"/>
      <c r="AA21" s="74"/>
      <c r="AB21" s="74"/>
      <c r="AC21" s="74"/>
      <c r="AD21" s="74"/>
      <c r="AE21" s="74"/>
      <c r="AF21" s="74"/>
      <c r="AG21" s="74"/>
      <c r="AH21" s="74"/>
      <c r="AI21" s="74"/>
      <c r="AJ21" s="74"/>
      <c r="AK21" s="74"/>
      <c r="AL21" s="74"/>
      <c r="AM21" s="74"/>
      <c r="AN21" s="74"/>
      <c r="AO21" s="74"/>
      <c r="AP21" s="74"/>
      <c r="AQ21" s="74"/>
      <c r="AR21" s="74"/>
      <c r="AS21" s="74"/>
      <c r="AT21" s="75"/>
      <c r="AU21" s="74"/>
      <c r="AV21" s="74"/>
      <c r="AW21" s="74"/>
      <c r="AX21" s="74"/>
      <c r="AY21" s="74"/>
      <c r="AZ21" s="74"/>
      <c r="BA21" s="74"/>
      <c r="BB21" s="74"/>
      <c r="BC21" s="74"/>
      <c r="BD21" s="74" t="s">
        <v>135</v>
      </c>
      <c r="BE21" s="74">
        <v>1000</v>
      </c>
      <c r="BF21" s="74"/>
      <c r="BG21" s="74"/>
      <c r="BH21" s="74" t="s">
        <v>135</v>
      </c>
      <c r="BI21" s="74">
        <v>3000</v>
      </c>
      <c r="BJ21" s="76"/>
      <c r="BK21" s="76"/>
      <c r="BL21" s="76" t="s">
        <v>251</v>
      </c>
      <c r="BM21" s="76"/>
      <c r="BN21" s="75"/>
      <c r="BO21" s="75"/>
      <c r="BP21" s="75" t="s">
        <v>316</v>
      </c>
      <c r="BQ21" s="75">
        <v>10000</v>
      </c>
      <c r="BR21" s="75"/>
      <c r="BS21" s="75"/>
      <c r="BT21" s="75" t="s">
        <v>316</v>
      </c>
      <c r="BU21" s="75">
        <v>5000</v>
      </c>
      <c r="BV21" s="71"/>
      <c r="BW21" s="73"/>
      <c r="BX21" s="71" t="s">
        <v>20</v>
      </c>
      <c r="BY21" s="71"/>
      <c r="BZ21" s="50" t="s">
        <v>237</v>
      </c>
      <c r="CA21" s="50" t="s">
        <v>330</v>
      </c>
      <c r="CB21" s="68" t="s">
        <v>136</v>
      </c>
      <c r="CC21" s="62" t="s">
        <v>331</v>
      </c>
      <c r="CD21" s="96" t="s">
        <v>279</v>
      </c>
      <c r="CE21" s="63" t="s">
        <v>137</v>
      </c>
      <c r="CF21" s="341"/>
      <c r="CG21" s="342"/>
    </row>
    <row r="22" spans="1:85" s="24" customFormat="1" ht="24" x14ac:dyDescent="0.15">
      <c r="A22" s="71" t="s">
        <v>176</v>
      </c>
      <c r="B22" s="97" t="s">
        <v>280</v>
      </c>
      <c r="C22" s="63" t="s">
        <v>281</v>
      </c>
      <c r="D22" s="98" t="s">
        <v>183</v>
      </c>
      <c r="E22" s="63" t="s">
        <v>282</v>
      </c>
      <c r="F22" s="71"/>
      <c r="G22" s="73"/>
      <c r="H22" s="71"/>
      <c r="I22" s="74"/>
      <c r="J22" s="71"/>
      <c r="K22" s="73"/>
      <c r="L22" s="71"/>
      <c r="M22" s="74"/>
      <c r="N22" s="71"/>
      <c r="O22" s="74"/>
      <c r="P22" s="71"/>
      <c r="Q22" s="74"/>
      <c r="R22" s="74"/>
      <c r="S22" s="74"/>
      <c r="T22" s="74"/>
      <c r="U22" s="71"/>
      <c r="V22" s="74"/>
      <c r="W22" s="74"/>
      <c r="X22" s="74"/>
      <c r="Y22" s="74"/>
      <c r="Z22" s="74"/>
      <c r="AA22" s="74"/>
      <c r="AB22" s="74"/>
      <c r="AC22" s="74"/>
      <c r="AD22" s="74"/>
      <c r="AE22" s="74"/>
      <c r="AF22" s="74"/>
      <c r="AG22" s="74"/>
      <c r="AH22" s="74"/>
      <c r="AI22" s="74"/>
      <c r="AJ22" s="74"/>
      <c r="AK22" s="74"/>
      <c r="AL22" s="74"/>
      <c r="AM22" s="74"/>
      <c r="AN22" s="71"/>
      <c r="AO22" s="74"/>
      <c r="AP22" s="74"/>
      <c r="AQ22" s="74"/>
      <c r="AR22" s="74"/>
      <c r="AS22" s="74"/>
      <c r="AT22" s="75"/>
      <c r="AU22" s="74"/>
      <c r="AV22" s="74"/>
      <c r="AW22" s="74"/>
      <c r="AX22" s="74"/>
      <c r="AY22" s="74"/>
      <c r="AZ22" s="74"/>
      <c r="BA22" s="74"/>
      <c r="BB22" s="74"/>
      <c r="BC22" s="74"/>
      <c r="BD22" s="74" t="s">
        <v>135</v>
      </c>
      <c r="BE22" s="74">
        <v>2000</v>
      </c>
      <c r="BF22" s="74"/>
      <c r="BG22" s="74"/>
      <c r="BH22" s="74" t="s">
        <v>135</v>
      </c>
      <c r="BI22" s="74">
        <v>3000</v>
      </c>
      <c r="BJ22" s="76"/>
      <c r="BK22" s="76"/>
      <c r="BL22" s="76" t="s">
        <v>251</v>
      </c>
      <c r="BM22" s="76"/>
      <c r="BN22" s="75"/>
      <c r="BO22" s="75"/>
      <c r="BP22" s="75" t="s">
        <v>316</v>
      </c>
      <c r="BQ22" s="75">
        <v>12000</v>
      </c>
      <c r="BR22" s="75"/>
      <c r="BS22" s="75"/>
      <c r="BT22" s="75" t="s">
        <v>316</v>
      </c>
      <c r="BU22" s="75">
        <v>5000</v>
      </c>
      <c r="BV22" s="74"/>
      <c r="BW22" s="73"/>
      <c r="BX22" s="71" t="s">
        <v>20</v>
      </c>
      <c r="BY22" s="74"/>
      <c r="BZ22" s="46" t="s">
        <v>238</v>
      </c>
      <c r="CA22" s="50" t="s">
        <v>332</v>
      </c>
      <c r="CB22" s="68" t="s">
        <v>136</v>
      </c>
      <c r="CC22" s="60" t="s">
        <v>207</v>
      </c>
      <c r="CD22" s="84" t="s">
        <v>283</v>
      </c>
      <c r="CE22" s="61" t="s">
        <v>184</v>
      </c>
    </row>
    <row r="23" spans="1:85" s="24" customFormat="1" ht="36" x14ac:dyDescent="0.15">
      <c r="A23" s="71" t="s">
        <v>111</v>
      </c>
      <c r="B23" s="60" t="s">
        <v>87</v>
      </c>
      <c r="C23" s="61" t="s">
        <v>284</v>
      </c>
      <c r="D23" s="60" t="s">
        <v>185</v>
      </c>
      <c r="E23" s="61" t="s">
        <v>285</v>
      </c>
      <c r="F23" s="71"/>
      <c r="G23" s="74"/>
      <c r="H23" s="71"/>
      <c r="I23" s="74"/>
      <c r="J23" s="71"/>
      <c r="K23" s="74"/>
      <c r="L23" s="71"/>
      <c r="M23" s="74"/>
      <c r="N23" s="71"/>
      <c r="O23" s="74"/>
      <c r="P23" s="71"/>
      <c r="Q23" s="74"/>
      <c r="R23" s="74"/>
      <c r="S23" s="71"/>
      <c r="T23" s="74"/>
      <c r="U23" s="71"/>
      <c r="V23" s="74"/>
      <c r="W23" s="74"/>
      <c r="X23" s="74"/>
      <c r="Y23" s="74"/>
      <c r="Z23" s="74"/>
      <c r="AA23" s="74"/>
      <c r="AB23" s="74"/>
      <c r="AC23" s="74"/>
      <c r="AD23" s="74"/>
      <c r="AE23" s="74"/>
      <c r="AF23" s="74"/>
      <c r="AG23" s="74"/>
      <c r="AH23" s="74"/>
      <c r="AI23" s="74"/>
      <c r="AJ23" s="74"/>
      <c r="AK23" s="74"/>
      <c r="AL23" s="71"/>
      <c r="AM23" s="74"/>
      <c r="AN23" s="71"/>
      <c r="AO23" s="74"/>
      <c r="AP23" s="74"/>
      <c r="AQ23" s="74"/>
      <c r="AR23" s="74"/>
      <c r="AS23" s="74"/>
      <c r="AT23" s="75"/>
      <c r="AU23" s="74"/>
      <c r="AV23" s="74"/>
      <c r="AW23" s="74"/>
      <c r="AX23" s="74"/>
      <c r="AY23" s="74"/>
      <c r="AZ23" s="74"/>
      <c r="BA23" s="74"/>
      <c r="BB23" s="74" t="s">
        <v>68</v>
      </c>
      <c r="BC23" s="74"/>
      <c r="BD23" s="74" t="s">
        <v>160</v>
      </c>
      <c r="BE23" s="74"/>
      <c r="BF23" s="74" t="s">
        <v>68</v>
      </c>
      <c r="BG23" s="74"/>
      <c r="BH23" s="74" t="s">
        <v>160</v>
      </c>
      <c r="BI23" s="74"/>
      <c r="BJ23" s="76" t="s">
        <v>239</v>
      </c>
      <c r="BK23" s="76"/>
      <c r="BL23" s="76" t="s">
        <v>251</v>
      </c>
      <c r="BM23" s="76"/>
      <c r="BN23" s="75" t="s">
        <v>239</v>
      </c>
      <c r="BO23" s="75"/>
      <c r="BP23" s="75" t="s">
        <v>240</v>
      </c>
      <c r="BQ23" s="75"/>
      <c r="BR23" s="75" t="s">
        <v>239</v>
      </c>
      <c r="BS23" s="75"/>
      <c r="BT23" s="75" t="s">
        <v>240</v>
      </c>
      <c r="BU23" s="75"/>
      <c r="BV23" s="71"/>
      <c r="BW23" s="74"/>
      <c r="BX23" s="71" t="s">
        <v>20</v>
      </c>
      <c r="BY23" s="74"/>
      <c r="BZ23" s="50" t="s">
        <v>241</v>
      </c>
      <c r="CA23" s="50" t="s">
        <v>333</v>
      </c>
      <c r="CB23" s="68" t="s">
        <v>136</v>
      </c>
      <c r="CC23" s="60" t="s">
        <v>286</v>
      </c>
      <c r="CD23" s="84" t="s">
        <v>164</v>
      </c>
      <c r="CE23" s="61" t="s">
        <v>219</v>
      </c>
    </row>
    <row r="24" spans="1:85" s="24" customFormat="1" ht="36" x14ac:dyDescent="0.15">
      <c r="A24" s="71" t="s">
        <v>79</v>
      </c>
      <c r="B24" s="60" t="s">
        <v>174</v>
      </c>
      <c r="C24" s="61" t="s">
        <v>334</v>
      </c>
      <c r="D24" s="60" t="s">
        <v>17</v>
      </c>
      <c r="E24" s="61" t="s">
        <v>335</v>
      </c>
      <c r="F24" s="71"/>
      <c r="G24" s="99"/>
      <c r="H24" s="71"/>
      <c r="I24" s="74"/>
      <c r="J24" s="71"/>
      <c r="K24" s="74"/>
      <c r="L24" s="71"/>
      <c r="M24" s="74"/>
      <c r="N24" s="71"/>
      <c r="O24" s="74"/>
      <c r="P24" s="71"/>
      <c r="Q24" s="74"/>
      <c r="R24" s="74"/>
      <c r="S24" s="74"/>
      <c r="T24" s="74"/>
      <c r="U24" s="71"/>
      <c r="V24" s="74"/>
      <c r="W24" s="74"/>
      <c r="X24" s="74"/>
      <c r="Y24" s="74"/>
      <c r="Z24" s="74"/>
      <c r="AA24" s="74"/>
      <c r="AB24" s="74"/>
      <c r="AC24" s="74"/>
      <c r="AD24" s="74"/>
      <c r="AE24" s="74"/>
      <c r="AF24" s="74"/>
      <c r="AG24" s="74"/>
      <c r="AH24" s="74"/>
      <c r="AI24" s="74"/>
      <c r="AJ24" s="74"/>
      <c r="AK24" s="74"/>
      <c r="AL24" s="74"/>
      <c r="AM24" s="74"/>
      <c r="AN24" s="74"/>
      <c r="AO24" s="74"/>
      <c r="AP24" s="74"/>
      <c r="AQ24" s="74"/>
      <c r="AR24" s="74"/>
      <c r="AS24" s="74"/>
      <c r="AT24" s="75"/>
      <c r="AU24" s="74"/>
      <c r="AV24" s="74"/>
      <c r="AW24" s="74"/>
      <c r="AX24" s="74"/>
      <c r="AY24" s="74"/>
      <c r="AZ24" s="74"/>
      <c r="BA24" s="74"/>
      <c r="BB24" s="74"/>
      <c r="BC24" s="74"/>
      <c r="BD24" s="74" t="s">
        <v>135</v>
      </c>
      <c r="BE24" s="74">
        <v>1400</v>
      </c>
      <c r="BF24" s="74"/>
      <c r="BG24" s="74"/>
      <c r="BH24" s="74" t="s">
        <v>135</v>
      </c>
      <c r="BI24" s="74">
        <v>4000</v>
      </c>
      <c r="BJ24" s="76"/>
      <c r="BK24" s="76"/>
      <c r="BL24" s="76" t="s">
        <v>251</v>
      </c>
      <c r="BM24" s="76"/>
      <c r="BN24" s="75"/>
      <c r="BO24" s="75"/>
      <c r="BP24" s="75" t="s">
        <v>135</v>
      </c>
      <c r="BQ24" s="75">
        <v>10000</v>
      </c>
      <c r="BR24" s="75"/>
      <c r="BS24" s="75"/>
      <c r="BT24" s="75" t="s">
        <v>135</v>
      </c>
      <c r="BU24" s="75">
        <v>5000</v>
      </c>
      <c r="BV24" s="71"/>
      <c r="BW24" s="73"/>
      <c r="BX24" s="71" t="s">
        <v>20</v>
      </c>
      <c r="BY24" s="71"/>
      <c r="BZ24" s="50" t="s">
        <v>336</v>
      </c>
      <c r="CA24" s="50" t="s">
        <v>337</v>
      </c>
      <c r="CB24" s="68" t="s">
        <v>136</v>
      </c>
      <c r="CC24" s="58" t="s">
        <v>338</v>
      </c>
      <c r="CD24" s="84" t="s">
        <v>339</v>
      </c>
      <c r="CE24" s="61" t="s">
        <v>166</v>
      </c>
    </row>
    <row r="25" spans="1:85" s="24" customFormat="1" ht="48" x14ac:dyDescent="0.15">
      <c r="A25" s="71" t="s">
        <v>186</v>
      </c>
      <c r="B25" s="58" t="s">
        <v>360</v>
      </c>
      <c r="C25" s="59" t="s">
        <v>361</v>
      </c>
      <c r="D25" s="58" t="s">
        <v>362</v>
      </c>
      <c r="E25" s="59" t="s">
        <v>363</v>
      </c>
      <c r="F25" s="71"/>
      <c r="G25" s="73"/>
      <c r="H25" s="71"/>
      <c r="I25" s="74"/>
      <c r="J25" s="71"/>
      <c r="K25" s="73"/>
      <c r="L25" s="71"/>
      <c r="M25" s="74"/>
      <c r="N25" s="71"/>
      <c r="O25" s="74"/>
      <c r="P25" s="71"/>
      <c r="Q25" s="74"/>
      <c r="R25" s="74"/>
      <c r="S25" s="74"/>
      <c r="T25" s="74"/>
      <c r="U25" s="71"/>
      <c r="V25" s="74"/>
      <c r="W25" s="74"/>
      <c r="X25" s="74"/>
      <c r="Y25" s="74"/>
      <c r="Z25" s="74"/>
      <c r="AA25" s="74"/>
      <c r="AB25" s="74"/>
      <c r="AC25" s="74"/>
      <c r="AD25" s="74"/>
      <c r="AE25" s="74"/>
      <c r="AF25" s="74"/>
      <c r="AG25" s="74"/>
      <c r="AH25" s="74"/>
      <c r="AI25" s="74"/>
      <c r="AJ25" s="74"/>
      <c r="AK25" s="74"/>
      <c r="AL25" s="74"/>
      <c r="AM25" s="74"/>
      <c r="AN25" s="74"/>
      <c r="AO25" s="74"/>
      <c r="AP25" s="74"/>
      <c r="AQ25" s="74"/>
      <c r="AR25" s="74"/>
      <c r="AS25" s="74"/>
      <c r="AT25" s="75"/>
      <c r="AU25" s="74"/>
      <c r="AV25" s="74"/>
      <c r="AW25" s="74"/>
      <c r="AX25" s="74"/>
      <c r="AY25" s="74"/>
      <c r="AZ25" s="74"/>
      <c r="BA25" s="74"/>
      <c r="BB25" s="74"/>
      <c r="BC25" s="74"/>
      <c r="BD25" s="74" t="s">
        <v>135</v>
      </c>
      <c r="BE25" s="74">
        <v>1400</v>
      </c>
      <c r="BF25" s="74"/>
      <c r="BG25" s="74"/>
      <c r="BH25" s="74" t="s">
        <v>135</v>
      </c>
      <c r="BI25" s="74">
        <v>4000</v>
      </c>
      <c r="BJ25" s="76"/>
      <c r="BK25" s="76"/>
      <c r="BL25" s="76" t="s">
        <v>251</v>
      </c>
      <c r="BM25" s="76"/>
      <c r="BN25" s="75"/>
      <c r="BO25" s="75"/>
      <c r="BP25" s="75" t="s">
        <v>135</v>
      </c>
      <c r="BQ25" s="75">
        <v>10000</v>
      </c>
      <c r="BR25" s="75"/>
      <c r="BS25" s="75"/>
      <c r="BT25" s="75" t="s">
        <v>135</v>
      </c>
      <c r="BU25" s="75">
        <v>5000</v>
      </c>
      <c r="BV25" s="71"/>
      <c r="BW25" s="73"/>
      <c r="BX25" s="71" t="s">
        <v>20</v>
      </c>
      <c r="BY25" s="71"/>
      <c r="BZ25" s="50" t="s">
        <v>340</v>
      </c>
      <c r="CA25" s="50" t="s">
        <v>341</v>
      </c>
      <c r="CB25" s="68"/>
      <c r="CC25" s="58" t="s">
        <v>287</v>
      </c>
      <c r="CD25" s="83" t="s">
        <v>288</v>
      </c>
      <c r="CE25" s="59" t="s">
        <v>289</v>
      </c>
    </row>
    <row r="26" spans="1:85" s="24" customFormat="1" ht="40.5" x14ac:dyDescent="0.15">
      <c r="A26" s="71" t="s">
        <v>119</v>
      </c>
      <c r="B26" s="60" t="s">
        <v>188</v>
      </c>
      <c r="C26" s="61" t="s">
        <v>80</v>
      </c>
      <c r="D26" s="60" t="s">
        <v>56</v>
      </c>
      <c r="E26" s="61" t="s">
        <v>45</v>
      </c>
      <c r="F26" s="71"/>
      <c r="G26" s="73"/>
      <c r="H26" s="71"/>
      <c r="I26" s="74"/>
      <c r="J26" s="71"/>
      <c r="K26" s="73"/>
      <c r="L26" s="71"/>
      <c r="M26" s="74"/>
      <c r="N26" s="71"/>
      <c r="O26" s="74"/>
      <c r="P26" s="71"/>
      <c r="Q26" s="74"/>
      <c r="R26" s="74"/>
      <c r="S26" s="74"/>
      <c r="T26" s="74"/>
      <c r="U26" s="71"/>
      <c r="V26" s="74"/>
      <c r="W26" s="74"/>
      <c r="X26" s="74"/>
      <c r="Y26" s="74"/>
      <c r="Z26" s="74"/>
      <c r="AA26" s="74"/>
      <c r="AB26" s="74"/>
      <c r="AC26" s="74"/>
      <c r="AD26" s="74"/>
      <c r="AE26" s="74"/>
      <c r="AF26" s="74"/>
      <c r="AG26" s="74"/>
      <c r="AH26" s="74"/>
      <c r="AI26" s="74"/>
      <c r="AJ26" s="74"/>
      <c r="AK26" s="74"/>
      <c r="AL26" s="74"/>
      <c r="AM26" s="74"/>
      <c r="AN26" s="74"/>
      <c r="AO26" s="74"/>
      <c r="AP26" s="74"/>
      <c r="AQ26" s="74"/>
      <c r="AR26" s="74"/>
      <c r="AS26" s="74"/>
      <c r="AT26" s="75"/>
      <c r="AU26" s="74"/>
      <c r="AV26" s="74"/>
      <c r="AW26" s="74"/>
      <c r="AX26" s="74"/>
      <c r="AY26" s="74"/>
      <c r="AZ26" s="74"/>
      <c r="BA26" s="74"/>
      <c r="BB26" s="74"/>
      <c r="BC26" s="74"/>
      <c r="BD26" s="74" t="s">
        <v>135</v>
      </c>
      <c r="BE26" s="74">
        <v>1400</v>
      </c>
      <c r="BF26" s="74"/>
      <c r="BG26" s="74"/>
      <c r="BH26" s="74" t="s">
        <v>135</v>
      </c>
      <c r="BI26" s="74">
        <v>4000</v>
      </c>
      <c r="BJ26" s="76"/>
      <c r="BK26" s="76"/>
      <c r="BL26" s="76" t="s">
        <v>251</v>
      </c>
      <c r="BM26" s="76"/>
      <c r="BN26" s="75"/>
      <c r="BO26" s="75"/>
      <c r="BP26" s="75" t="s">
        <v>135</v>
      </c>
      <c r="BQ26" s="75">
        <v>10000</v>
      </c>
      <c r="BR26" s="75"/>
      <c r="BS26" s="75"/>
      <c r="BT26" s="75" t="s">
        <v>135</v>
      </c>
      <c r="BU26" s="75">
        <v>5000</v>
      </c>
      <c r="BV26" s="71"/>
      <c r="BW26" s="73"/>
      <c r="BX26" s="71" t="s">
        <v>20</v>
      </c>
      <c r="BY26" s="71"/>
      <c r="BZ26" s="50" t="s">
        <v>241</v>
      </c>
      <c r="CA26" s="50" t="s">
        <v>342</v>
      </c>
      <c r="CB26" s="68" t="s">
        <v>136</v>
      </c>
      <c r="CC26" s="60" t="s">
        <v>290</v>
      </c>
      <c r="CD26" s="83" t="s">
        <v>343</v>
      </c>
      <c r="CE26" s="61" t="s">
        <v>141</v>
      </c>
    </row>
    <row r="27" spans="1:85" s="24" customFormat="1" ht="24" x14ac:dyDescent="0.15">
      <c r="A27" s="71" t="s">
        <v>10</v>
      </c>
      <c r="B27" s="60" t="s">
        <v>189</v>
      </c>
      <c r="C27" s="61" t="s">
        <v>152</v>
      </c>
      <c r="D27" s="60" t="s">
        <v>145</v>
      </c>
      <c r="E27" s="61" t="s">
        <v>190</v>
      </c>
      <c r="F27" s="71"/>
      <c r="G27" s="73"/>
      <c r="H27" s="71"/>
      <c r="I27" s="74"/>
      <c r="J27" s="71"/>
      <c r="K27" s="73"/>
      <c r="L27" s="71"/>
      <c r="M27" s="74"/>
      <c r="N27" s="71"/>
      <c r="O27" s="74"/>
      <c r="P27" s="71"/>
      <c r="Q27" s="74"/>
      <c r="R27" s="74"/>
      <c r="S27" s="74"/>
      <c r="T27" s="74"/>
      <c r="U27" s="71"/>
      <c r="V27" s="74"/>
      <c r="W27" s="74"/>
      <c r="X27" s="71"/>
      <c r="Y27" s="74"/>
      <c r="Z27" s="71"/>
      <c r="AA27" s="74"/>
      <c r="AB27" s="74"/>
      <c r="AC27" s="71"/>
      <c r="AD27" s="74"/>
      <c r="AE27" s="71"/>
      <c r="AF27" s="74"/>
      <c r="AG27" s="74"/>
      <c r="AH27" s="71"/>
      <c r="AI27" s="74"/>
      <c r="AJ27" s="71"/>
      <c r="AK27" s="74"/>
      <c r="AL27" s="74"/>
      <c r="AM27" s="74"/>
      <c r="AN27" s="74"/>
      <c r="AO27" s="74"/>
      <c r="AP27" s="74"/>
      <c r="AQ27" s="74"/>
      <c r="AR27" s="74"/>
      <c r="AS27" s="74"/>
      <c r="AT27" s="75"/>
      <c r="AU27" s="74"/>
      <c r="AV27" s="74"/>
      <c r="AW27" s="74"/>
      <c r="AX27" s="74"/>
      <c r="AY27" s="74"/>
      <c r="AZ27" s="74"/>
      <c r="BA27" s="74"/>
      <c r="BB27" s="74"/>
      <c r="BC27" s="74"/>
      <c r="BD27" s="74" t="s">
        <v>135</v>
      </c>
      <c r="BE27" s="74">
        <v>1500</v>
      </c>
      <c r="BF27" s="74"/>
      <c r="BG27" s="74"/>
      <c r="BH27" s="74" t="s">
        <v>135</v>
      </c>
      <c r="BI27" s="74">
        <v>3000</v>
      </c>
      <c r="BJ27" s="76"/>
      <c r="BK27" s="76"/>
      <c r="BL27" s="76" t="s">
        <v>251</v>
      </c>
      <c r="BM27" s="76"/>
      <c r="BN27" s="75"/>
      <c r="BO27" s="75"/>
      <c r="BP27" s="75" t="s">
        <v>135</v>
      </c>
      <c r="BQ27" s="75">
        <v>10000</v>
      </c>
      <c r="BR27" s="75"/>
      <c r="BS27" s="75"/>
      <c r="BT27" s="75" t="s">
        <v>135</v>
      </c>
      <c r="BU27" s="75">
        <v>5000</v>
      </c>
      <c r="BV27" s="71"/>
      <c r="BW27" s="73"/>
      <c r="BX27" s="71" t="s">
        <v>20</v>
      </c>
      <c r="BY27" s="71"/>
      <c r="BZ27" s="50" t="s">
        <v>344</v>
      </c>
      <c r="CA27" s="50" t="s">
        <v>371</v>
      </c>
      <c r="CB27" s="68" t="s">
        <v>136</v>
      </c>
      <c r="CC27" s="66" t="s">
        <v>291</v>
      </c>
      <c r="CD27" s="100" t="s">
        <v>292</v>
      </c>
      <c r="CE27" s="63" t="s">
        <v>191</v>
      </c>
    </row>
    <row r="28" spans="1:85" s="24" customFormat="1" ht="24" x14ac:dyDescent="0.15">
      <c r="A28" s="71" t="s">
        <v>81</v>
      </c>
      <c r="B28" s="66" t="s">
        <v>189</v>
      </c>
      <c r="C28" s="63" t="s">
        <v>293</v>
      </c>
      <c r="D28" s="60" t="s">
        <v>345</v>
      </c>
      <c r="E28" s="63" t="s">
        <v>215</v>
      </c>
      <c r="F28" s="71"/>
      <c r="G28" s="73"/>
      <c r="H28" s="71"/>
      <c r="I28" s="74"/>
      <c r="J28" s="71"/>
      <c r="K28" s="73"/>
      <c r="L28" s="71"/>
      <c r="M28" s="74"/>
      <c r="N28" s="71"/>
      <c r="O28" s="74"/>
      <c r="P28" s="71"/>
      <c r="Q28" s="74"/>
      <c r="R28" s="74"/>
      <c r="S28" s="74"/>
      <c r="T28" s="74"/>
      <c r="U28" s="71"/>
      <c r="V28" s="74"/>
      <c r="W28" s="74"/>
      <c r="X28" s="71"/>
      <c r="Y28" s="74"/>
      <c r="Z28" s="71"/>
      <c r="AA28" s="74"/>
      <c r="AB28" s="74"/>
      <c r="AC28" s="71"/>
      <c r="AD28" s="74"/>
      <c r="AE28" s="71"/>
      <c r="AF28" s="74"/>
      <c r="AG28" s="74"/>
      <c r="AH28" s="71"/>
      <c r="AI28" s="74"/>
      <c r="AJ28" s="71"/>
      <c r="AK28" s="74"/>
      <c r="AL28" s="74"/>
      <c r="AM28" s="74"/>
      <c r="AN28" s="74"/>
      <c r="AO28" s="74"/>
      <c r="AP28" s="74"/>
      <c r="AQ28" s="74"/>
      <c r="AR28" s="74"/>
      <c r="AS28" s="74"/>
      <c r="AT28" s="75"/>
      <c r="AU28" s="74"/>
      <c r="AV28" s="74"/>
      <c r="AW28" s="74"/>
      <c r="AX28" s="74"/>
      <c r="AY28" s="74"/>
      <c r="AZ28" s="74"/>
      <c r="BA28" s="74"/>
      <c r="BB28" s="68"/>
      <c r="BC28" s="74"/>
      <c r="BD28" s="74" t="s">
        <v>135</v>
      </c>
      <c r="BE28" s="74">
        <v>1500</v>
      </c>
      <c r="BF28" s="68"/>
      <c r="BG28" s="74"/>
      <c r="BH28" s="74" t="s">
        <v>135</v>
      </c>
      <c r="BI28" s="74">
        <v>3000</v>
      </c>
      <c r="BJ28" s="68"/>
      <c r="BK28" s="76"/>
      <c r="BL28" s="76" t="s">
        <v>251</v>
      </c>
      <c r="BM28" s="76"/>
      <c r="BN28" s="75"/>
      <c r="BO28" s="75"/>
      <c r="BP28" s="75" t="s">
        <v>135</v>
      </c>
      <c r="BQ28" s="75">
        <v>10000</v>
      </c>
      <c r="BR28" s="75"/>
      <c r="BS28" s="75"/>
      <c r="BT28" s="75" t="s">
        <v>135</v>
      </c>
      <c r="BU28" s="75">
        <v>5000</v>
      </c>
      <c r="BV28" s="71"/>
      <c r="BW28" s="73"/>
      <c r="BX28" s="71" t="s">
        <v>20</v>
      </c>
      <c r="BY28" s="71"/>
      <c r="BZ28" s="50" t="s">
        <v>242</v>
      </c>
      <c r="CA28" s="50" t="s">
        <v>346</v>
      </c>
      <c r="CB28" s="68" t="s">
        <v>136</v>
      </c>
      <c r="CC28" s="67" t="s">
        <v>216</v>
      </c>
      <c r="CD28" s="101" t="s">
        <v>294</v>
      </c>
      <c r="CE28" s="68" t="s">
        <v>217</v>
      </c>
    </row>
    <row r="29" spans="1:85" s="24" customFormat="1" ht="60" x14ac:dyDescent="0.15">
      <c r="A29" s="71" t="s">
        <v>133</v>
      </c>
      <c r="B29" s="87" t="s">
        <v>194</v>
      </c>
      <c r="C29" s="86" t="s">
        <v>295</v>
      </c>
      <c r="D29" s="102" t="s">
        <v>147</v>
      </c>
      <c r="E29" s="86" t="s">
        <v>192</v>
      </c>
      <c r="F29" s="71"/>
      <c r="G29" s="73"/>
      <c r="H29" s="71"/>
      <c r="I29" s="74"/>
      <c r="J29" s="71"/>
      <c r="K29" s="73"/>
      <c r="L29" s="71"/>
      <c r="M29" s="74"/>
      <c r="N29" s="71"/>
      <c r="O29" s="74"/>
      <c r="P29" s="71"/>
      <c r="Q29" s="74"/>
      <c r="R29" s="74"/>
      <c r="S29" s="74"/>
      <c r="T29" s="74"/>
      <c r="U29" s="71"/>
      <c r="V29" s="74"/>
      <c r="W29" s="74"/>
      <c r="X29" s="71"/>
      <c r="Y29" s="74"/>
      <c r="Z29" s="71"/>
      <c r="AA29" s="74"/>
      <c r="AB29" s="74"/>
      <c r="AC29" s="71"/>
      <c r="AD29" s="74"/>
      <c r="AE29" s="71"/>
      <c r="AF29" s="74"/>
      <c r="AG29" s="74"/>
      <c r="AH29" s="71"/>
      <c r="AI29" s="74"/>
      <c r="AJ29" s="71"/>
      <c r="AK29" s="74"/>
      <c r="AL29" s="74"/>
      <c r="AM29" s="74"/>
      <c r="AN29" s="74"/>
      <c r="AO29" s="74"/>
      <c r="AP29" s="74"/>
      <c r="AQ29" s="74"/>
      <c r="AR29" s="74"/>
      <c r="AS29" s="74"/>
      <c r="AT29" s="75"/>
      <c r="AU29" s="74"/>
      <c r="AV29" s="74"/>
      <c r="AW29" s="74"/>
      <c r="AX29" s="74"/>
      <c r="AY29" s="74"/>
      <c r="AZ29" s="74"/>
      <c r="BA29" s="74"/>
      <c r="BB29" s="74"/>
      <c r="BC29" s="74"/>
      <c r="BD29" s="74" t="s">
        <v>135</v>
      </c>
      <c r="BE29" s="74">
        <v>1500</v>
      </c>
      <c r="BF29" s="74"/>
      <c r="BG29" s="74"/>
      <c r="BH29" s="74" t="s">
        <v>135</v>
      </c>
      <c r="BI29" s="74">
        <v>3000</v>
      </c>
      <c r="BJ29" s="76"/>
      <c r="BK29" s="76"/>
      <c r="BL29" s="76" t="s">
        <v>251</v>
      </c>
      <c r="BM29" s="76"/>
      <c r="BN29" s="103" t="s">
        <v>347</v>
      </c>
      <c r="BO29" s="75">
        <v>15000</v>
      </c>
      <c r="BP29" s="103" t="s">
        <v>348</v>
      </c>
      <c r="BQ29" s="75">
        <v>10000</v>
      </c>
      <c r="BR29" s="75"/>
      <c r="BS29" s="75"/>
      <c r="BT29" s="75" t="s">
        <v>316</v>
      </c>
      <c r="BU29" s="75">
        <v>5000</v>
      </c>
      <c r="BV29" s="71"/>
      <c r="BW29" s="73"/>
      <c r="BX29" s="71" t="s">
        <v>20</v>
      </c>
      <c r="BY29" s="71"/>
      <c r="BZ29" s="50" t="s">
        <v>46</v>
      </c>
      <c r="CA29" s="50" t="s">
        <v>349</v>
      </c>
      <c r="CB29" s="68" t="s">
        <v>136</v>
      </c>
      <c r="CC29" s="60" t="s">
        <v>296</v>
      </c>
      <c r="CD29" s="84" t="s">
        <v>297</v>
      </c>
      <c r="CE29" s="61" t="s">
        <v>214</v>
      </c>
    </row>
    <row r="30" spans="1:85" s="24" customFormat="1" ht="24" x14ac:dyDescent="0.15">
      <c r="A30" s="71" t="s">
        <v>197</v>
      </c>
      <c r="B30" s="60" t="s">
        <v>193</v>
      </c>
      <c r="C30" s="61" t="s">
        <v>298</v>
      </c>
      <c r="D30" s="60" t="s">
        <v>51</v>
      </c>
      <c r="E30" s="61" t="s">
        <v>198</v>
      </c>
      <c r="F30" s="71"/>
      <c r="G30" s="73"/>
      <c r="H30" s="71"/>
      <c r="I30" s="74"/>
      <c r="J30" s="71"/>
      <c r="K30" s="73"/>
      <c r="L30" s="71"/>
      <c r="M30" s="74"/>
      <c r="N30" s="71"/>
      <c r="O30" s="74"/>
      <c r="P30" s="71"/>
      <c r="Q30" s="74"/>
      <c r="R30" s="74"/>
      <c r="S30" s="74"/>
      <c r="T30" s="74"/>
      <c r="U30" s="71"/>
      <c r="V30" s="74"/>
      <c r="W30" s="74"/>
      <c r="X30" s="71"/>
      <c r="Y30" s="74"/>
      <c r="Z30" s="71"/>
      <c r="AA30" s="74"/>
      <c r="AB30" s="74"/>
      <c r="AC30" s="71"/>
      <c r="AD30" s="74"/>
      <c r="AE30" s="71"/>
      <c r="AF30" s="74"/>
      <c r="AG30" s="74"/>
      <c r="AH30" s="71"/>
      <c r="AI30" s="74"/>
      <c r="AJ30" s="71"/>
      <c r="AK30" s="74"/>
      <c r="AL30" s="74"/>
      <c r="AM30" s="74"/>
      <c r="AN30" s="74"/>
      <c r="AO30" s="74"/>
      <c r="AP30" s="74"/>
      <c r="AQ30" s="74"/>
      <c r="AR30" s="74"/>
      <c r="AS30" s="74"/>
      <c r="AT30" s="75"/>
      <c r="AU30" s="74"/>
      <c r="AV30" s="74"/>
      <c r="AW30" s="74"/>
      <c r="AX30" s="74"/>
      <c r="AY30" s="74"/>
      <c r="AZ30" s="74"/>
      <c r="BA30" s="74"/>
      <c r="BB30" s="74"/>
      <c r="BC30" s="74"/>
      <c r="BD30" s="74" t="s">
        <v>135</v>
      </c>
      <c r="BE30" s="74">
        <v>1500</v>
      </c>
      <c r="BF30" s="74"/>
      <c r="BG30" s="74"/>
      <c r="BH30" s="74" t="s">
        <v>135</v>
      </c>
      <c r="BI30" s="74">
        <v>3000</v>
      </c>
      <c r="BJ30" s="76"/>
      <c r="BK30" s="76"/>
      <c r="BL30" s="76" t="s">
        <v>251</v>
      </c>
      <c r="BM30" s="76"/>
      <c r="BN30" s="75"/>
      <c r="BO30" s="75"/>
      <c r="BP30" s="75" t="s">
        <v>135</v>
      </c>
      <c r="BQ30" s="75">
        <v>10000</v>
      </c>
      <c r="BR30" s="75"/>
      <c r="BS30" s="75"/>
      <c r="BT30" s="75" t="s">
        <v>135</v>
      </c>
      <c r="BU30" s="75">
        <v>5000</v>
      </c>
      <c r="BV30" s="71"/>
      <c r="BW30" s="73"/>
      <c r="BX30" s="71" t="s">
        <v>20</v>
      </c>
      <c r="BY30" s="71"/>
      <c r="BZ30" s="50" t="s">
        <v>243</v>
      </c>
      <c r="CA30" s="50" t="s">
        <v>372</v>
      </c>
      <c r="CB30" s="68" t="s">
        <v>136</v>
      </c>
      <c r="CC30" s="66" t="s">
        <v>299</v>
      </c>
      <c r="CD30" s="100" t="s">
        <v>300</v>
      </c>
      <c r="CE30" s="63" t="s">
        <v>16</v>
      </c>
    </row>
    <row r="31" spans="1:85" s="25" customFormat="1" ht="13.5" x14ac:dyDescent="0.15">
      <c r="A31" s="50"/>
      <c r="B31" s="62"/>
      <c r="C31" s="59"/>
      <c r="D31" s="58"/>
      <c r="E31" s="61"/>
      <c r="F31" s="71"/>
      <c r="G31" s="74"/>
      <c r="H31" s="71"/>
      <c r="I31" s="74"/>
      <c r="J31" s="71"/>
      <c r="K31" s="74"/>
      <c r="L31" s="71"/>
      <c r="M31" s="74"/>
      <c r="N31" s="71"/>
      <c r="O31" s="74"/>
      <c r="P31" s="71"/>
      <c r="Q31" s="74"/>
      <c r="R31" s="74"/>
      <c r="S31" s="74"/>
      <c r="T31" s="74"/>
      <c r="U31" s="71"/>
      <c r="V31" s="74"/>
      <c r="W31" s="74"/>
      <c r="X31" s="74"/>
      <c r="Y31" s="74"/>
      <c r="Z31" s="74"/>
      <c r="AA31" s="74"/>
      <c r="AB31" s="74"/>
      <c r="AC31" s="74"/>
      <c r="AD31" s="74"/>
      <c r="AE31" s="74"/>
      <c r="AF31" s="74"/>
      <c r="AG31" s="74"/>
      <c r="AH31" s="74"/>
      <c r="AI31" s="74"/>
      <c r="AJ31" s="74"/>
      <c r="AK31" s="74"/>
      <c r="AL31" s="74"/>
      <c r="AM31" s="74"/>
      <c r="AN31" s="74"/>
      <c r="AO31" s="74"/>
      <c r="AP31" s="74"/>
      <c r="AQ31" s="74"/>
      <c r="AR31" s="74"/>
      <c r="AS31" s="74"/>
      <c r="AT31" s="75"/>
      <c r="AU31" s="74"/>
      <c r="AV31" s="74"/>
      <c r="AW31" s="74"/>
      <c r="AX31" s="74"/>
      <c r="AY31" s="74"/>
      <c r="AZ31" s="74"/>
      <c r="BA31" s="74"/>
      <c r="BB31" s="74"/>
      <c r="BC31" s="74"/>
      <c r="BD31" s="74"/>
      <c r="BE31" s="74"/>
      <c r="BF31" s="74"/>
      <c r="BG31" s="74"/>
      <c r="BH31" s="74"/>
      <c r="BI31" s="74"/>
      <c r="BJ31" s="76"/>
      <c r="BK31" s="76"/>
      <c r="BL31" s="76"/>
      <c r="BM31" s="75"/>
      <c r="BN31" s="75"/>
      <c r="BO31" s="75"/>
      <c r="BP31" s="75"/>
      <c r="BQ31" s="75"/>
      <c r="BR31" s="75"/>
      <c r="BS31" s="75"/>
      <c r="BT31" s="75"/>
      <c r="BU31" s="75"/>
      <c r="BV31" s="71"/>
      <c r="BW31" s="73"/>
      <c r="BX31" s="71" t="s">
        <v>20</v>
      </c>
      <c r="BY31" s="71"/>
      <c r="BZ31" s="50"/>
      <c r="CA31" s="50"/>
      <c r="CB31" s="68" t="s">
        <v>136</v>
      </c>
      <c r="CC31" s="60" t="s">
        <v>211</v>
      </c>
      <c r="CD31" s="104" t="s">
        <v>212</v>
      </c>
      <c r="CE31" s="61" t="s">
        <v>3</v>
      </c>
      <c r="CF31" s="28"/>
    </row>
    <row r="32" spans="1:85" s="24" customFormat="1" ht="24" x14ac:dyDescent="0.15">
      <c r="A32" s="50" t="s">
        <v>364</v>
      </c>
      <c r="B32" s="62" t="s">
        <v>188</v>
      </c>
      <c r="C32" s="59" t="s">
        <v>9</v>
      </c>
      <c r="D32" s="58" t="s">
        <v>36</v>
      </c>
      <c r="E32" s="61" t="s">
        <v>196</v>
      </c>
      <c r="F32" s="71"/>
      <c r="G32" s="74"/>
      <c r="H32" s="71"/>
      <c r="I32" s="74"/>
      <c r="J32" s="71"/>
      <c r="K32" s="74"/>
      <c r="L32" s="71"/>
      <c r="M32" s="74"/>
      <c r="N32" s="71"/>
      <c r="O32" s="74"/>
      <c r="P32" s="71"/>
      <c r="Q32" s="74"/>
      <c r="R32" s="74"/>
      <c r="S32" s="74"/>
      <c r="T32" s="74"/>
      <c r="U32" s="71"/>
      <c r="V32" s="74"/>
      <c r="W32" s="74"/>
      <c r="X32" s="74"/>
      <c r="Y32" s="74"/>
      <c r="Z32" s="74"/>
      <c r="AA32" s="74"/>
      <c r="AB32" s="74"/>
      <c r="AC32" s="74"/>
      <c r="AD32" s="74"/>
      <c r="AE32" s="74"/>
      <c r="AF32" s="74"/>
      <c r="AG32" s="74"/>
      <c r="AH32" s="74"/>
      <c r="AI32" s="74"/>
      <c r="AJ32" s="74"/>
      <c r="AK32" s="74"/>
      <c r="AL32" s="74"/>
      <c r="AM32" s="74"/>
      <c r="AN32" s="74"/>
      <c r="AO32" s="74"/>
      <c r="AP32" s="74"/>
      <c r="AQ32" s="74"/>
      <c r="AR32" s="74"/>
      <c r="AS32" s="74"/>
      <c r="AT32" s="75"/>
      <c r="AU32" s="74"/>
      <c r="AV32" s="74"/>
      <c r="AW32" s="74"/>
      <c r="AX32" s="74"/>
      <c r="AY32" s="74"/>
      <c r="AZ32" s="74"/>
      <c r="BA32" s="74"/>
      <c r="BB32" s="74"/>
      <c r="BC32" s="74"/>
      <c r="BD32" s="74" t="s">
        <v>135</v>
      </c>
      <c r="BE32" s="74">
        <v>2000</v>
      </c>
      <c r="BF32" s="74"/>
      <c r="BG32" s="74"/>
      <c r="BH32" s="74" t="s">
        <v>135</v>
      </c>
      <c r="BI32" s="74">
        <v>3000</v>
      </c>
      <c r="BJ32" s="76"/>
      <c r="BK32" s="76"/>
      <c r="BL32" s="76" t="s">
        <v>251</v>
      </c>
      <c r="BM32" s="76"/>
      <c r="BN32" s="75"/>
      <c r="BO32" s="75"/>
      <c r="BP32" s="75" t="s">
        <v>316</v>
      </c>
      <c r="BQ32" s="75">
        <v>10000</v>
      </c>
      <c r="BR32" s="75"/>
      <c r="BS32" s="75"/>
      <c r="BT32" s="75" t="s">
        <v>316</v>
      </c>
      <c r="BU32" s="75">
        <v>5000</v>
      </c>
      <c r="BV32" s="71"/>
      <c r="BW32" s="73"/>
      <c r="BX32" s="71" t="s">
        <v>20</v>
      </c>
      <c r="BY32" s="71"/>
      <c r="BZ32" s="50" t="s">
        <v>244</v>
      </c>
      <c r="CA32" s="50" t="s">
        <v>350</v>
      </c>
      <c r="CB32" s="68" t="s">
        <v>136</v>
      </c>
      <c r="CC32" s="60" t="s">
        <v>301</v>
      </c>
      <c r="CD32" s="105" t="s">
        <v>4</v>
      </c>
      <c r="CE32" s="61" t="s">
        <v>148</v>
      </c>
      <c r="CF32" s="27"/>
    </row>
    <row r="33" spans="1:83" s="24" customFormat="1" ht="24" x14ac:dyDescent="0.15">
      <c r="A33" s="71" t="s">
        <v>172</v>
      </c>
      <c r="B33" s="60" t="s">
        <v>194</v>
      </c>
      <c r="C33" s="61" t="s">
        <v>149</v>
      </c>
      <c r="D33" s="60" t="s">
        <v>187</v>
      </c>
      <c r="E33" s="61" t="s">
        <v>157</v>
      </c>
      <c r="F33" s="71"/>
      <c r="G33" s="74"/>
      <c r="H33" s="71"/>
      <c r="I33" s="74"/>
      <c r="J33" s="71"/>
      <c r="K33" s="74"/>
      <c r="L33" s="71"/>
      <c r="M33" s="74"/>
      <c r="N33" s="71"/>
      <c r="O33" s="74"/>
      <c r="P33" s="71"/>
      <c r="Q33" s="74"/>
      <c r="R33" s="74"/>
      <c r="S33" s="74"/>
      <c r="T33" s="74"/>
      <c r="U33" s="71"/>
      <c r="V33" s="74"/>
      <c r="W33" s="74"/>
      <c r="X33" s="74"/>
      <c r="Y33" s="74"/>
      <c r="Z33" s="74"/>
      <c r="AA33" s="74"/>
      <c r="AB33" s="74"/>
      <c r="AC33" s="74"/>
      <c r="AD33" s="74"/>
      <c r="AE33" s="74"/>
      <c r="AF33" s="74"/>
      <c r="AG33" s="74"/>
      <c r="AH33" s="74"/>
      <c r="AI33" s="74"/>
      <c r="AJ33" s="74"/>
      <c r="AK33" s="74"/>
      <c r="AL33" s="71"/>
      <c r="AM33" s="74"/>
      <c r="AN33" s="71"/>
      <c r="AO33" s="74"/>
      <c r="AP33" s="74"/>
      <c r="AQ33" s="74"/>
      <c r="AR33" s="74"/>
      <c r="AS33" s="74"/>
      <c r="AT33" s="75"/>
      <c r="AU33" s="74"/>
      <c r="AV33" s="74"/>
      <c r="AW33" s="74"/>
      <c r="AX33" s="74"/>
      <c r="AY33" s="74"/>
      <c r="AZ33" s="74"/>
      <c r="BA33" s="74"/>
      <c r="BB33" s="74"/>
      <c r="BC33" s="74"/>
      <c r="BD33" s="74" t="s">
        <v>135</v>
      </c>
      <c r="BE33" s="74">
        <v>1000</v>
      </c>
      <c r="BF33" s="74"/>
      <c r="BG33" s="74"/>
      <c r="BH33" s="74" t="s">
        <v>135</v>
      </c>
      <c r="BI33" s="74">
        <v>3000</v>
      </c>
      <c r="BJ33" s="76"/>
      <c r="BK33" s="76"/>
      <c r="BL33" s="76" t="s">
        <v>251</v>
      </c>
      <c r="BM33" s="76"/>
      <c r="BN33" s="75"/>
      <c r="BO33" s="75"/>
      <c r="BP33" s="75" t="s">
        <v>135</v>
      </c>
      <c r="BQ33" s="75">
        <v>10000</v>
      </c>
      <c r="BR33" s="75"/>
      <c r="BS33" s="75"/>
      <c r="BT33" s="75" t="s">
        <v>135</v>
      </c>
      <c r="BU33" s="75">
        <v>5000</v>
      </c>
      <c r="BV33" s="71"/>
      <c r="BW33" s="73"/>
      <c r="BX33" s="71" t="s">
        <v>20</v>
      </c>
      <c r="BY33" s="71"/>
      <c r="BZ33" s="50" t="s">
        <v>235</v>
      </c>
      <c r="CA33" s="50" t="s">
        <v>351</v>
      </c>
      <c r="CB33" s="68" t="s">
        <v>136</v>
      </c>
      <c r="CC33" s="60" t="s">
        <v>121</v>
      </c>
      <c r="CD33" s="106" t="s">
        <v>199</v>
      </c>
      <c r="CE33" s="61" t="s">
        <v>200</v>
      </c>
    </row>
    <row r="34" spans="1:83" s="24" customFormat="1" ht="24" x14ac:dyDescent="0.15">
      <c r="A34" s="71" t="s">
        <v>55</v>
      </c>
      <c r="B34" s="60" t="s">
        <v>189</v>
      </c>
      <c r="C34" s="61" t="s">
        <v>195</v>
      </c>
      <c r="D34" s="60" t="s">
        <v>201</v>
      </c>
      <c r="E34" s="61" t="s">
        <v>39</v>
      </c>
      <c r="F34" s="71"/>
      <c r="G34" s="74"/>
      <c r="H34" s="71"/>
      <c r="I34" s="74"/>
      <c r="J34" s="71"/>
      <c r="K34" s="74"/>
      <c r="L34" s="71"/>
      <c r="M34" s="74"/>
      <c r="N34" s="71"/>
      <c r="O34" s="74"/>
      <c r="P34" s="71"/>
      <c r="Q34" s="74"/>
      <c r="R34" s="74"/>
      <c r="S34" s="74"/>
      <c r="T34" s="74"/>
      <c r="U34" s="71"/>
      <c r="V34" s="74"/>
      <c r="W34" s="74"/>
      <c r="X34" s="74"/>
      <c r="Y34" s="74"/>
      <c r="Z34" s="74"/>
      <c r="AA34" s="74"/>
      <c r="AB34" s="74"/>
      <c r="AC34" s="74"/>
      <c r="AD34" s="74"/>
      <c r="AE34" s="74"/>
      <c r="AF34" s="74"/>
      <c r="AG34" s="74"/>
      <c r="AH34" s="74"/>
      <c r="AI34" s="74"/>
      <c r="AJ34" s="74"/>
      <c r="AK34" s="74"/>
      <c r="AL34" s="71"/>
      <c r="AM34" s="74"/>
      <c r="AN34" s="71"/>
      <c r="AO34" s="74"/>
      <c r="AP34" s="74"/>
      <c r="AQ34" s="74"/>
      <c r="AR34" s="74"/>
      <c r="AS34" s="74"/>
      <c r="AT34" s="75"/>
      <c r="AU34" s="74"/>
      <c r="AV34" s="74"/>
      <c r="AW34" s="74"/>
      <c r="AX34" s="74"/>
      <c r="AY34" s="74"/>
      <c r="AZ34" s="74"/>
      <c r="BA34" s="74"/>
      <c r="BB34" s="74"/>
      <c r="BC34" s="74"/>
      <c r="BD34" s="74" t="s">
        <v>135</v>
      </c>
      <c r="BE34" s="74">
        <v>1000</v>
      </c>
      <c r="BF34" s="74"/>
      <c r="BG34" s="74"/>
      <c r="BH34" s="74" t="s">
        <v>135</v>
      </c>
      <c r="BI34" s="74">
        <v>3000</v>
      </c>
      <c r="BJ34" s="76"/>
      <c r="BK34" s="76"/>
      <c r="BL34" s="76" t="s">
        <v>251</v>
      </c>
      <c r="BM34" s="76"/>
      <c r="BN34" s="75"/>
      <c r="BO34" s="75"/>
      <c r="BP34" s="75" t="s">
        <v>316</v>
      </c>
      <c r="BQ34" s="75">
        <v>10000</v>
      </c>
      <c r="BR34" s="75"/>
      <c r="BS34" s="75"/>
      <c r="BT34" s="75" t="s">
        <v>316</v>
      </c>
      <c r="BU34" s="75">
        <v>5000</v>
      </c>
      <c r="BV34" s="71"/>
      <c r="BW34" s="73"/>
      <c r="BX34" s="71" t="s">
        <v>20</v>
      </c>
      <c r="BY34" s="71"/>
      <c r="BZ34" s="50" t="s">
        <v>245</v>
      </c>
      <c r="CA34" s="50" t="s">
        <v>352</v>
      </c>
      <c r="CB34" s="68" t="s">
        <v>136</v>
      </c>
      <c r="CC34" s="60" t="s">
        <v>208</v>
      </c>
      <c r="CD34" s="107" t="s">
        <v>209</v>
      </c>
      <c r="CE34" s="69" t="s">
        <v>302</v>
      </c>
    </row>
    <row r="35" spans="1:83" x14ac:dyDescent="0.15">
      <c r="BN35" s="48"/>
      <c r="BO35" s="48"/>
      <c r="BP35" s="48"/>
      <c r="BQ35" s="48"/>
      <c r="BR35" s="48"/>
      <c r="BS35" s="48"/>
      <c r="BT35" s="48"/>
      <c r="BU35" s="48"/>
      <c r="BZ35" s="49"/>
      <c r="CA35" s="49"/>
      <c r="CB35" s="32"/>
    </row>
    <row r="36" spans="1:83" x14ac:dyDescent="0.15">
      <c r="BN36" s="48"/>
      <c r="BO36" s="48"/>
      <c r="BP36" s="48"/>
      <c r="BQ36" s="48"/>
      <c r="BR36" s="48"/>
      <c r="BS36" s="48"/>
      <c r="BT36" s="48"/>
      <c r="BU36" s="48"/>
      <c r="BZ36" s="49"/>
      <c r="CA36" s="49"/>
      <c r="CB36" s="32"/>
    </row>
    <row r="37" spans="1:83" x14ac:dyDescent="0.15">
      <c r="BN37" s="48"/>
      <c r="BO37" s="48"/>
      <c r="BP37" s="48"/>
      <c r="BQ37" s="48"/>
      <c r="BR37" s="48"/>
      <c r="BS37" s="48"/>
      <c r="BT37" s="48"/>
      <c r="BU37" s="48"/>
      <c r="BZ37" s="49"/>
      <c r="CA37" s="49"/>
      <c r="CB37" s="32"/>
    </row>
  </sheetData>
  <autoFilter ref="A5:BR34" xr:uid="{00000000-0009-0000-0000-000001000000}"/>
  <mergeCells count="38">
    <mergeCell ref="CE4:CE5"/>
    <mergeCell ref="BN5:BQ5"/>
    <mergeCell ref="BR5:BU5"/>
    <mergeCell ref="CF21:CG21"/>
    <mergeCell ref="BZ4:BZ5"/>
    <mergeCell ref="CA4:CA5"/>
    <mergeCell ref="CB4:CB5"/>
    <mergeCell ref="CC4:CC5"/>
    <mergeCell ref="CD4:CD5"/>
    <mergeCell ref="BN4:BU4"/>
    <mergeCell ref="BV4:BY5"/>
    <mergeCell ref="X5:AA5"/>
    <mergeCell ref="AC5:AF5"/>
    <mergeCell ref="AH5:AK5"/>
    <mergeCell ref="W4:AA4"/>
    <mergeCell ref="AB4:AF4"/>
    <mergeCell ref="AG4:AK4"/>
    <mergeCell ref="F4:I5"/>
    <mergeCell ref="J4:M5"/>
    <mergeCell ref="N4:Q5"/>
    <mergeCell ref="R4:R5"/>
    <mergeCell ref="S4:V5"/>
    <mergeCell ref="A4:A5"/>
    <mergeCell ref="B4:B5"/>
    <mergeCell ref="C4:C5"/>
    <mergeCell ref="D4:D5"/>
    <mergeCell ref="E4:E5"/>
    <mergeCell ref="AL4:AO5"/>
    <mergeCell ref="AP4:AP5"/>
    <mergeCell ref="AQ4:AQ5"/>
    <mergeCell ref="AX4:AX5"/>
    <mergeCell ref="AR4:AT4"/>
    <mergeCell ref="AU4:AW4"/>
    <mergeCell ref="AY4:AY5"/>
    <mergeCell ref="AZ4:BA4"/>
    <mergeCell ref="BB4:BE5"/>
    <mergeCell ref="BF4:BI5"/>
    <mergeCell ref="BJ4:BM5"/>
  </mergeCells>
  <phoneticPr fontId="20"/>
  <conditionalFormatting sqref="CE21">
    <cfRule type="duplicateValues" dxfId="8" priority="5"/>
  </conditionalFormatting>
  <conditionalFormatting sqref="CE22">
    <cfRule type="duplicateValues" dxfId="7" priority="4"/>
  </conditionalFormatting>
  <conditionalFormatting sqref="CE23:CE24">
    <cfRule type="duplicateValues" dxfId="6" priority="9"/>
  </conditionalFormatting>
  <conditionalFormatting sqref="CE25">
    <cfRule type="duplicateValues" dxfId="5" priority="3"/>
  </conditionalFormatting>
  <conditionalFormatting sqref="CE26">
    <cfRule type="duplicateValues" dxfId="4" priority="2"/>
  </conditionalFormatting>
  <conditionalFormatting sqref="CE27">
    <cfRule type="duplicateValues" dxfId="3" priority="8"/>
  </conditionalFormatting>
  <conditionalFormatting sqref="CE28">
    <cfRule type="duplicateValues" dxfId="2" priority="6"/>
  </conditionalFormatting>
  <conditionalFormatting sqref="CE29">
    <cfRule type="duplicateValues" dxfId="1" priority="7"/>
  </conditionalFormatting>
  <conditionalFormatting sqref="CE30">
    <cfRule type="duplicateValues" dxfId="0" priority="1"/>
  </conditionalFormatting>
  <hyperlinks>
    <hyperlink ref="AH31" r:id="rId1" display="ms_katei@town.akita-misato.lg.jp" xr:uid="{9169CBC7-4B13-4E40-8A87-C0D02D9323E9}"/>
    <hyperlink ref="AH19" r:id="rId2" display="anone-neubora@city.nikaho.lg.jp" xr:uid="{09AC204B-3B69-43F0-931B-07F3DCC56B72}"/>
    <hyperlink ref="AH23" r:id="rId3" display="hoken@vill.kamikoani.lg.jp" xr:uid="{9EAF5822-C81E-43ED-BFED-A3AB1AB688B5}"/>
    <hyperlink ref="AH18" r:id="rId4" display="kenkou@city.kitaakita.lg.jp" xr:uid="{4B110BD3-9C76-4BCF-8778-9F37DD2DEA01}"/>
    <hyperlink ref="AH10" r:id="rId5" display="kenkou@city.yokote.lg.jp" xr:uid="{9C95710B-0B0B-4BBA-B184-D9C110F65A4A}"/>
    <hyperlink ref="AH16" r:id="rId6" display="kansenyobo@city.katagami.lg.jp" xr:uid="{56E2FD88-C7D4-4122-AAF3-EA543221B49D}"/>
    <hyperlink ref="AH27" r:id="rId7" display="hokenkaigo@town.gojome.lg.jp" xr:uid="{8ED87A11-9B13-4731-ADF2-E093864D05FB}"/>
    <hyperlink ref="AH29" r:id="rId8" display="kenkou-center@town.akita-ikawa.lg.jp" xr:uid="{341435ED-6051-4954-AC87-0AD37CA1DB8B}"/>
    <hyperlink ref="AH8" r:id="rId9" display="ro-hlhm@city.akita.lg.jp" xr:uid="{F5C508B8-8963-49A4-8D06-426B44D91CDD}"/>
    <hyperlink ref="AH7" r:id="rId10" display="ro-hlhm@city.akita.lg.jp" xr:uid="{12F7660D-F197-469A-9646-412222F8D0DB}"/>
    <hyperlink ref="AH13" r:id="rId11" display="kodomo-gr@city.yuzawa.lg.jp/kenko-gr@city.yuzawa.lg.jp" xr:uid="{DB004425-2ADA-4D82-9DF3-45703EE249D6}"/>
    <hyperlink ref="AH34" r:id="rId12" display="yobou@vill.higashinaruse.lg.jp" xr:uid="{1736DF1D-3D6B-4E4C-870D-C807D8687606}"/>
    <hyperlink ref="AH17" r:id="rId13" display="kenkou@city.daisen.lg.jp" xr:uid="{A7172816-DE89-4E2D-8CA4-5986BE213347}"/>
    <hyperlink ref="AH11" r:id="rId14" display="ho.soumu@city.odate.lg.jp" xr:uid="{AB266EE8-C868-4E91-B077-9D70D7B11478}"/>
    <hyperlink ref="AH21" r:id="rId15" display="kodomo-center@city.semboku.lg.jp/hoken@city.semboku.lg.jp" xr:uid="{8D088299-FC7F-4E16-8D22-9A56C354424B}"/>
    <hyperlink ref="AH9" r:id="rId16" display="kenkou@city.noshiro.lg.jp" xr:uid="{062546E6-4A0A-413B-82B4-040F74C05C4D}"/>
    <hyperlink ref="AH22" r:id="rId17" display="ksk-health@town.kosaka.lg.jp" xr:uid="{EE06DB75-257C-4D8E-80B2-B6BE85EC57BE}"/>
    <hyperlink ref="AH25" r:id="rId18" display="kosodate@town.mitane.lg.jp/kenkou@town.mitane.lg.jp" xr:uid="{B55FDBA0-F221-4568-AF4E-5BD0CBCFB8CC}"/>
    <hyperlink ref="AH14" r:id="rId19" display="kenkou@city.kazuno.lg.jp" xr:uid="{B996EB6F-C434-479E-9C44-FE080B329B8E}"/>
    <hyperlink ref="AH26" r:id="rId20" display="hoken@town.happo.lg.jp/abe.risa@town.happo.lg.jp" xr:uid="{3CC21C9A-1095-4261-83F3-77646CB88279}"/>
    <hyperlink ref="AH30" r:id="rId21" display="g-hoken-c@vill.ogata.lg.jp" xr:uid="{D126EE3C-95D5-4A8F-BA4F-764D2AA47B9F}"/>
    <hyperlink ref="CD31" r:id="rId22" xr:uid="{85A57198-84B2-461F-BC14-9AC5CC3F1AC3}"/>
    <hyperlink ref="CD19" r:id="rId23" xr:uid="{A9D01242-9CCC-4EC7-9D83-DCE1541BD4F8}"/>
    <hyperlink ref="CD23" r:id="rId24" xr:uid="{E20B04C2-3698-47F9-AD6E-1F5725DAED6A}"/>
    <hyperlink ref="CD18" r:id="rId25" xr:uid="{E3594495-AC49-48C4-8C3F-9B9D363B74A7}"/>
    <hyperlink ref="CD10" r:id="rId26" xr:uid="{18FA019A-5FFB-48E8-9250-57E92155EBE0}"/>
    <hyperlink ref="CD16" r:id="rId27" xr:uid="{7418AF75-2105-4882-9BC3-156AADFEB8B8}"/>
    <hyperlink ref="CD27" r:id="rId28" xr:uid="{BDF0B50E-F6D6-4851-93DD-55241126D4FE}"/>
    <hyperlink ref="CD29" r:id="rId29" xr:uid="{74F71E5A-4C47-42B7-94A7-8247A0AC2703}"/>
    <hyperlink ref="CD8" r:id="rId30" xr:uid="{AEC766FC-5D99-4336-860F-88EE8CF2E7AF}"/>
    <hyperlink ref="CD7" r:id="rId31" xr:uid="{24DC2100-9320-44DB-BC78-884345EF3392}"/>
    <hyperlink ref="CD13" r:id="rId32" xr:uid="{2EC1DCF7-18AF-46AF-936B-B1D8CDFCDD11}"/>
    <hyperlink ref="CD34" r:id="rId33" xr:uid="{740BEF54-5DE0-4507-B4F5-20E1FD30A459}"/>
    <hyperlink ref="CD17" r:id="rId34" xr:uid="{2552E6DD-CE23-4619-A99C-1CB9375453B6}"/>
    <hyperlink ref="CD11" r:id="rId35" xr:uid="{50780571-AB7B-4D79-8D72-FDC03CF8EAD8}"/>
    <hyperlink ref="CD21" r:id="rId36" xr:uid="{DF68A30B-DD67-40D1-94D2-52EBCB5A7F1D}"/>
    <hyperlink ref="CD9" r:id="rId37" xr:uid="{95BCBA2C-462E-48BB-BEFC-B923580C14A8}"/>
    <hyperlink ref="CD22" r:id="rId38" xr:uid="{6A891BA0-B5F3-43CE-91ED-E9FF115B3A6F}"/>
    <hyperlink ref="CD25" r:id="rId39" xr:uid="{10103772-B178-4582-A9C5-275FF56E3802}"/>
    <hyperlink ref="CD14" r:id="rId40" xr:uid="{9A6BCB4E-DC33-4BE5-9BDC-6352BE606865}"/>
    <hyperlink ref="CD26" r:id="rId41" xr:uid="{845D06A1-604E-4775-B199-89DF6EDF2226}"/>
    <hyperlink ref="CD30" r:id="rId42" xr:uid="{4231AF71-678E-4D43-8316-7B76A0D6F5C3}"/>
  </hyperlinks>
  <printOptions horizontalCentered="1"/>
  <pageMargins left="0.25" right="0.25" top="0.75" bottom="0.75" header="0.3" footer="0.3"/>
  <pageSetup paperSize="8" scale="71" fitToWidth="0" orientation="landscape" r:id="rId43"/>
  <headerFooter>
    <oddFooter>&amp;C&amp;P/&amp;N</oddFooter>
  </headerFooter>
  <colBreaks count="2" manualBreakCount="2">
    <brk id="22" max="1048575" man="1"/>
    <brk id="41" max="32"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実施報告書兼請求書(記入しないこと)</vt:lpstr>
      <vt:lpstr>委託料一覧</vt:lpstr>
      <vt:lpstr>委託料一覧!Print_Area</vt:lpstr>
      <vt:lpstr>'実施報告書兼請求書(記入しないこと)'!Print_Area</vt:lpstr>
      <vt:lpstr>委託料一覧!Print_Titles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佐藤　陽子</cp:lastModifiedBy>
  <cp:lastPrinted>2025-04-15T07:02:46Z</cp:lastPrinted>
  <dcterms:created xsi:type="dcterms:W3CDTF">2024-04-05T00:17:18Z</dcterms:created>
  <dcterms:modified xsi:type="dcterms:W3CDTF">2025-04-27T23:36:25Z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8" baseType="lpwstr">
      <vt:lpwstr>3.1.10.0</vt:lpwstr>
      <vt:lpwstr>3.1.2.0</vt:lpwstr>
      <vt:lpwstr>3.1.3.0</vt:lpwstr>
      <vt:lpwstr>3.1.4.0</vt:lpwstr>
      <vt:lpwstr>3.1.5.0</vt:lpwstr>
      <vt:lpwstr>3.1.6.0</vt:lpwstr>
      <vt:lpwstr>3.1.7.0</vt:lpwstr>
      <vt:lpwstr>3.1.9.0</vt:lpwstr>
    </vt:vector>
  </property>
  <property fmtid="{DCFEDD21-7773-49B2-8022-6FC58DB5260B}" pid="3" name="LastSavedVersion">
    <vt:lpwstr>3.1.10.0</vt:lpwstr>
  </property>
  <property fmtid="{DCFEDD21-7773-49B2-8022-6FC58DB5260B}" pid="4" name="LastSavedDate">
    <vt:filetime>2024-07-09T02:03:31Z</vt:filetime>
  </property>
</Properties>
</file>